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0730" windowHeight="11760"/>
  </bookViews>
  <sheets>
    <sheet name="Форма целиком" sheetId="1" r:id="rId1"/>
  </sheets>
  <definedNames>
    <definedName name="_ftn1" localSheetId="0">'Форма целиком'!$A$282</definedName>
    <definedName name="_ftn2" localSheetId="0">'Форма целиком'!$A$283</definedName>
    <definedName name="_ftn3" localSheetId="0">'Форма целиком'!#REF!</definedName>
    <definedName name="_ftnref1" localSheetId="0">'Форма целиком'!$B$42</definedName>
    <definedName name="_ftnref2" localSheetId="0">'Форма целиком'!$B$44</definedName>
    <definedName name="_ftnref3" localSheetId="0">'Форма целиком'!$C$44</definedName>
    <definedName name="_Ref346553369" localSheetId="0">'Форма целиком'!#REF!</definedName>
  </definedNames>
  <calcPr calcId="124519"/>
</workbook>
</file>

<file path=xl/calcChain.xml><?xml version="1.0" encoding="utf-8"?>
<calcChain xmlns="http://schemas.openxmlformats.org/spreadsheetml/2006/main">
  <c r="I235" i="1"/>
  <c r="J235" s="1"/>
  <c r="J216"/>
  <c r="J217"/>
  <c r="J218"/>
  <c r="J219"/>
  <c r="J223"/>
  <c r="J226"/>
  <c r="J239"/>
  <c r="J243"/>
  <c r="I216"/>
  <c r="I217"/>
  <c r="I218"/>
  <c r="I219"/>
  <c r="I223"/>
  <c r="I226"/>
  <c r="I239"/>
  <c r="I243"/>
  <c r="H216"/>
  <c r="H217"/>
  <c r="H218"/>
  <c r="H219"/>
  <c r="H223"/>
  <c r="H226"/>
  <c r="I230"/>
  <c r="J230" s="1"/>
  <c r="H232"/>
  <c r="I232" s="1"/>
  <c r="J232" s="1"/>
  <c r="H239"/>
  <c r="I240"/>
  <c r="J240" s="1"/>
  <c r="H243"/>
  <c r="I213"/>
  <c r="J213" s="1"/>
  <c r="G216"/>
  <c r="G217"/>
  <c r="G218"/>
  <c r="G219"/>
  <c r="G223"/>
  <c r="G226"/>
  <c r="I231"/>
  <c r="J231" s="1"/>
  <c r="I233"/>
  <c r="J233" s="1"/>
  <c r="I236"/>
  <c r="J236" s="1"/>
  <c r="G239"/>
  <c r="I241"/>
  <c r="J241" s="1"/>
  <c r="I242"/>
  <c r="J242" s="1"/>
  <c r="G243"/>
  <c r="F216"/>
  <c r="F217"/>
  <c r="F218"/>
  <c r="F219"/>
  <c r="F223"/>
  <c r="F226"/>
  <c r="F239"/>
  <c r="F243"/>
  <c r="E213"/>
  <c r="E220"/>
  <c r="D220"/>
  <c r="I262" l="1"/>
  <c r="J262"/>
  <c r="I267"/>
  <c r="J267"/>
  <c r="I208"/>
  <c r="J208"/>
  <c r="I186"/>
  <c r="J186"/>
  <c r="I35"/>
  <c r="J35"/>
  <c r="J244" l="1"/>
  <c r="I244"/>
  <c r="H267"/>
  <c r="G267"/>
  <c r="F267"/>
  <c r="E267"/>
  <c r="D267"/>
  <c r="H262"/>
  <c r="G262"/>
  <c r="F262"/>
  <c r="E262"/>
  <c r="D262"/>
  <c r="E233"/>
  <c r="D233"/>
  <c r="D213"/>
  <c r="H208"/>
  <c r="G208"/>
  <c r="F208"/>
  <c r="E208"/>
  <c r="E196"/>
  <c r="F196" s="1"/>
  <c r="G196" s="1"/>
  <c r="H196" s="1"/>
  <c r="I196" s="1"/>
  <c r="J196" s="1"/>
  <c r="H186"/>
  <c r="G186"/>
  <c r="F186"/>
  <c r="E186"/>
  <c r="D186"/>
  <c r="D181"/>
  <c r="D183" s="1"/>
  <c r="E170"/>
  <c r="E181" s="1"/>
  <c r="E183" s="1"/>
  <c r="E163"/>
  <c r="F163" s="1"/>
  <c r="G163" s="1"/>
  <c r="H163" s="1"/>
  <c r="I163" s="1"/>
  <c r="J163" s="1"/>
  <c r="E160"/>
  <c r="F160" s="1"/>
  <c r="G160" s="1"/>
  <c r="H160" s="1"/>
  <c r="I160" s="1"/>
  <c r="J160" s="1"/>
  <c r="E157"/>
  <c r="F157" s="1"/>
  <c r="G157" s="1"/>
  <c r="H157" s="1"/>
  <c r="I157" s="1"/>
  <c r="J157" s="1"/>
  <c r="E151"/>
  <c r="F151" s="1"/>
  <c r="G151" s="1"/>
  <c r="H151" s="1"/>
  <c r="I151" s="1"/>
  <c r="J151" s="1"/>
  <c r="E149"/>
  <c r="F149" s="1"/>
  <c r="G149" s="1"/>
  <c r="H149" s="1"/>
  <c r="I149" s="1"/>
  <c r="J149" s="1"/>
  <c r="E147"/>
  <c r="D144"/>
  <c r="E142"/>
  <c r="F142" s="1"/>
  <c r="G142" s="1"/>
  <c r="H142" s="1"/>
  <c r="I142" s="1"/>
  <c r="J142" s="1"/>
  <c r="E140"/>
  <c r="F140" s="1"/>
  <c r="G140" s="1"/>
  <c r="H140" s="1"/>
  <c r="I140" s="1"/>
  <c r="J140" s="1"/>
  <c r="E138"/>
  <c r="F138" s="1"/>
  <c r="D135"/>
  <c r="E125"/>
  <c r="F125" s="1"/>
  <c r="G125" s="1"/>
  <c r="H125" s="1"/>
  <c r="I125" s="1"/>
  <c r="J125" s="1"/>
  <c r="E122"/>
  <c r="F122" s="1"/>
  <c r="G122" s="1"/>
  <c r="H122" s="1"/>
  <c r="I122" s="1"/>
  <c r="J122" s="1"/>
  <c r="E119"/>
  <c r="F119" s="1"/>
  <c r="G119" s="1"/>
  <c r="H119" s="1"/>
  <c r="I119" s="1"/>
  <c r="J119" s="1"/>
  <c r="E116"/>
  <c r="F116" s="1"/>
  <c r="G116" s="1"/>
  <c r="H116" s="1"/>
  <c r="I116" s="1"/>
  <c r="J116" s="1"/>
  <c r="E113"/>
  <c r="F113" s="1"/>
  <c r="G113" s="1"/>
  <c r="H113" s="1"/>
  <c r="I113" s="1"/>
  <c r="J113" s="1"/>
  <c r="E110"/>
  <c r="F110" s="1"/>
  <c r="G110" s="1"/>
  <c r="H110" s="1"/>
  <c r="I110" s="1"/>
  <c r="J110" s="1"/>
  <c r="E107"/>
  <c r="F107" s="1"/>
  <c r="G107" s="1"/>
  <c r="H107" s="1"/>
  <c r="I107" s="1"/>
  <c r="J107" s="1"/>
  <c r="E104"/>
  <c r="F104" s="1"/>
  <c r="G104" s="1"/>
  <c r="H104" s="1"/>
  <c r="I104" s="1"/>
  <c r="J104" s="1"/>
  <c r="E101"/>
  <c r="F101" s="1"/>
  <c r="G101" s="1"/>
  <c r="H101" s="1"/>
  <c r="I101" s="1"/>
  <c r="J101" s="1"/>
  <c r="E98"/>
  <c r="F98" s="1"/>
  <c r="G98" s="1"/>
  <c r="H98" s="1"/>
  <c r="I98" s="1"/>
  <c r="J98" s="1"/>
  <c r="E95"/>
  <c r="F95" s="1"/>
  <c r="G95" s="1"/>
  <c r="H95" s="1"/>
  <c r="I95" s="1"/>
  <c r="J95" s="1"/>
  <c r="E92"/>
  <c r="F92" s="1"/>
  <c r="G92" s="1"/>
  <c r="H92" s="1"/>
  <c r="I92" s="1"/>
  <c r="J92" s="1"/>
  <c r="E89"/>
  <c r="F89" s="1"/>
  <c r="G89" s="1"/>
  <c r="H89" s="1"/>
  <c r="I89" s="1"/>
  <c r="J89" s="1"/>
  <c r="E86"/>
  <c r="F86" s="1"/>
  <c r="G86" s="1"/>
  <c r="H86" s="1"/>
  <c r="I86" s="1"/>
  <c r="J86" s="1"/>
  <c r="E83"/>
  <c r="F83" s="1"/>
  <c r="G83" s="1"/>
  <c r="H83" s="1"/>
  <c r="I83" s="1"/>
  <c r="J83" s="1"/>
  <c r="E80"/>
  <c r="F80" s="1"/>
  <c r="G80" s="1"/>
  <c r="H80" s="1"/>
  <c r="I80" s="1"/>
  <c r="J80" s="1"/>
  <c r="E77"/>
  <c r="F77" s="1"/>
  <c r="G77" s="1"/>
  <c r="H77" s="1"/>
  <c r="I77" s="1"/>
  <c r="J77" s="1"/>
  <c r="E74"/>
  <c r="F74" s="1"/>
  <c r="G74" s="1"/>
  <c r="H74" s="1"/>
  <c r="I74" s="1"/>
  <c r="J74" s="1"/>
  <c r="E71"/>
  <c r="F71" s="1"/>
  <c r="G71" s="1"/>
  <c r="H71" s="1"/>
  <c r="I71" s="1"/>
  <c r="J71" s="1"/>
  <c r="E68"/>
  <c r="F68" s="1"/>
  <c r="G68" s="1"/>
  <c r="H68" s="1"/>
  <c r="I68" s="1"/>
  <c r="J68" s="1"/>
  <c r="E65"/>
  <c r="F65" s="1"/>
  <c r="G65" s="1"/>
  <c r="H65" s="1"/>
  <c r="I65" s="1"/>
  <c r="J65" s="1"/>
  <c r="E62"/>
  <c r="F62" s="1"/>
  <c r="G62" s="1"/>
  <c r="H62" s="1"/>
  <c r="I62" s="1"/>
  <c r="J62" s="1"/>
  <c r="E59"/>
  <c r="F59" s="1"/>
  <c r="G59" s="1"/>
  <c r="H59" s="1"/>
  <c r="I59" s="1"/>
  <c r="J59" s="1"/>
  <c r="E56"/>
  <c r="F56" s="1"/>
  <c r="G56" s="1"/>
  <c r="H56" s="1"/>
  <c r="I56" s="1"/>
  <c r="J56" s="1"/>
  <c r="E53"/>
  <c r="F53" s="1"/>
  <c r="G53" s="1"/>
  <c r="H53" s="1"/>
  <c r="I53" s="1"/>
  <c r="J53" s="1"/>
  <c r="E50"/>
  <c r="D46"/>
  <c r="E43"/>
  <c r="F43" s="1"/>
  <c r="H35"/>
  <c r="G35"/>
  <c r="F35"/>
  <c r="E35"/>
  <c r="D12"/>
  <c r="D132" l="1"/>
  <c r="H244"/>
  <c r="E144"/>
  <c r="D191"/>
  <c r="E244"/>
  <c r="D40"/>
  <c r="G244"/>
  <c r="D244"/>
  <c r="E191"/>
  <c r="E135"/>
  <c r="F244"/>
  <c r="G138"/>
  <c r="F135"/>
  <c r="D14"/>
  <c r="E12"/>
  <c r="E13" s="1"/>
  <c r="E14"/>
  <c r="F50"/>
  <c r="E46"/>
  <c r="E9"/>
  <c r="G43"/>
  <c r="F147"/>
  <c r="F170"/>
  <c r="E132" l="1"/>
  <c r="G170"/>
  <c r="F181"/>
  <c r="F183" s="1"/>
  <c r="F191" s="1"/>
  <c r="H43"/>
  <c r="I43" s="1"/>
  <c r="J43" s="1"/>
  <c r="F46"/>
  <c r="G50"/>
  <c r="G147"/>
  <c r="F144"/>
  <c r="F132" s="1"/>
  <c r="E21"/>
  <c r="E19"/>
  <c r="E18"/>
  <c r="E40"/>
  <c r="F9"/>
  <c r="G8"/>
  <c r="F12"/>
  <c r="F13" s="1"/>
  <c r="H138"/>
  <c r="G135"/>
  <c r="E20" l="1"/>
  <c r="H135"/>
  <c r="I138"/>
  <c r="H50"/>
  <c r="I50" s="1"/>
  <c r="G46"/>
  <c r="G144"/>
  <c r="H147"/>
  <c r="H8"/>
  <c r="G9"/>
  <c r="G12"/>
  <c r="G13" s="1"/>
  <c r="F40"/>
  <c r="F14"/>
  <c r="H170"/>
  <c r="G181"/>
  <c r="G183" s="1"/>
  <c r="G191" s="1"/>
  <c r="H181" l="1"/>
  <c r="H183" s="1"/>
  <c r="H191" s="1"/>
  <c r="I170"/>
  <c r="H144"/>
  <c r="H132" s="1"/>
  <c r="I147"/>
  <c r="J50"/>
  <c r="I46"/>
  <c r="I40" s="1"/>
  <c r="G132"/>
  <c r="J138"/>
  <c r="I135"/>
  <c r="G14"/>
  <c r="I8"/>
  <c r="H14" s="1"/>
  <c r="H46"/>
  <c r="G40"/>
  <c r="H12"/>
  <c r="H13" s="1"/>
  <c r="H9"/>
  <c r="F21"/>
  <c r="F18"/>
  <c r="F19"/>
  <c r="G19" l="1"/>
  <c r="G18"/>
  <c r="G21"/>
  <c r="I12"/>
  <c r="I13" s="1"/>
  <c r="J8"/>
  <c r="I9"/>
  <c r="J135"/>
  <c r="J46"/>
  <c r="J170"/>
  <c r="I181"/>
  <c r="I183" s="1"/>
  <c r="I191" s="1"/>
  <c r="I144"/>
  <c r="I132" s="1"/>
  <c r="J147"/>
  <c r="H40"/>
  <c r="H21"/>
  <c r="H19"/>
  <c r="H18"/>
  <c r="F20"/>
  <c r="G20" l="1"/>
  <c r="H20"/>
  <c r="J181"/>
  <c r="J183" s="1"/>
  <c r="J191" s="1"/>
  <c r="J144"/>
  <c r="J132" s="1"/>
  <c r="J40"/>
  <c r="J12"/>
  <c r="J13" s="1"/>
  <c r="J9"/>
  <c r="I14"/>
  <c r="I19" l="1"/>
  <c r="I18"/>
  <c r="I21"/>
  <c r="I20" l="1"/>
  <c r="J19"/>
  <c r="J18"/>
  <c r="J21"/>
  <c r="J20" l="1"/>
</calcChain>
</file>

<file path=xl/sharedStrings.xml><?xml version="1.0" encoding="utf-8"?>
<sst xmlns="http://schemas.openxmlformats.org/spreadsheetml/2006/main" count="670" uniqueCount="300">
  <si>
    <t>№ п/п</t>
  </si>
  <si>
    <t>Наименование, раздела, показателя</t>
  </si>
  <si>
    <t>Единица измерения</t>
  </si>
  <si>
    <t>Отчет</t>
  </si>
  <si>
    <t>Оценка</t>
  </si>
  <si>
    <t>Прогноз</t>
  </si>
  <si>
    <t>I</t>
  </si>
  <si>
    <t>Демографические показатели</t>
  </si>
  <si>
    <t>Численность населения на 1 января текущего года</t>
  </si>
  <si>
    <t>Человек</t>
  </si>
  <si>
    <t xml:space="preserve">Изменение к предыдущему году </t>
  </si>
  <si>
    <t>%</t>
  </si>
  <si>
    <t>1.1</t>
  </si>
  <si>
    <t>Городского</t>
  </si>
  <si>
    <t>1.2</t>
  </si>
  <si>
    <t>Сельского</t>
  </si>
  <si>
    <t>Изменение к предыдущему году</t>
  </si>
  <si>
    <t>1.3</t>
  </si>
  <si>
    <t>Численность населения среднегодовая</t>
  </si>
  <si>
    <t>Число родившихся (без учета мертворожденных)</t>
  </si>
  <si>
    <t>Число умерших</t>
  </si>
  <si>
    <t>Миграционный прирост (-убыль)</t>
  </si>
  <si>
    <t>Общий коэффициент рождаемости</t>
  </si>
  <si>
    <t>Чел. на 1 тыс. чел. населения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</si>
  <si>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</si>
  <si>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</si>
  <si>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</si>
  <si>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</si>
  <si>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Рынок труда и занятость населения</t>
  </si>
  <si>
    <t>Численность занятых в экономике (среднегодовая)</t>
  </si>
  <si>
    <t>2</t>
  </si>
  <si>
    <t>Уровень зарегистрированной безработицы (на конец года)</t>
  </si>
  <si>
    <t>3</t>
  </si>
  <si>
    <t>Численность безработных, зарегистрированных в органах государственной службы занятости (на конец года)</t>
  </si>
  <si>
    <t>4</t>
  </si>
  <si>
    <t>Количество вакансий, заявленных предприятиями, в  центры занятости населения  (на конец года)</t>
  </si>
  <si>
    <t>Единиц</t>
  </si>
  <si>
    <t>5</t>
  </si>
  <si>
    <t>Создание новых  рабочих мест,   всего</t>
  </si>
  <si>
    <t>5.1</t>
  </si>
  <si>
    <t>на действующих  предприятиях</t>
  </si>
  <si>
    <t>5.2</t>
  </si>
  <si>
    <t>на  вновь вводимых  предприятиях</t>
  </si>
  <si>
    <t>6</t>
  </si>
  <si>
    <t>Среднесписочная численность работников крупных и средних предприятий и некоммерческих организаций</t>
  </si>
  <si>
    <t>7</t>
  </si>
  <si>
    <t xml:space="preserve">Среднемесячная заработная плата работников крупных и средних предприятий и некоммерческих организаций 
</t>
  </si>
  <si>
    <t>Рублей в ценах соотв. лет</t>
  </si>
  <si>
    <t>8</t>
  </si>
  <si>
    <t>Фонд начисленной заработной платы работников крупных и средних предприятий и некоммерческих организаций</t>
  </si>
  <si>
    <t>Тыс. руб. в ценах соотв. лет</t>
  </si>
  <si>
    <t>III</t>
  </si>
  <si>
    <t>Промышленное производство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</si>
  <si>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</si>
  <si>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Индекс промышленного производства</t>
  </si>
  <si>
    <t>% к предыдущему году в сопоставимых ценах</t>
  </si>
  <si>
    <t>Индекс-дефлятор[1]</t>
  </si>
  <si>
    <t>% к предыдущему году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</si>
  <si>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Добыча полезных ископаемых</t>
    </r>
    <r>
      <rPr>
        <sz val="10"/>
        <rFont val="Arial"/>
        <family val="2"/>
        <charset val="204"/>
      </rPr>
      <t xml:space="preserve">" </t>
    </r>
    <r>
      <rPr>
        <b/>
        <sz val="10"/>
        <rFont val="Arial"/>
        <family val="2"/>
        <charset val="204"/>
      </rPr>
      <t>(раздел В)</t>
    </r>
  </si>
  <si>
    <t xml:space="preserve">Тыс. руб. в ценах соотв. лет </t>
  </si>
  <si>
    <t>Индекс производства[2]</t>
  </si>
  <si>
    <t>Индекс-дефлятор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</si>
  <si>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Обрабатывающие производства" (Раздел С)</t>
    </r>
  </si>
  <si>
    <t xml:space="preserve">Индекс производства </t>
  </si>
  <si>
    <t>В том числе:</t>
  </si>
  <si>
    <t>3.1</t>
  </si>
  <si>
    <t>Производство пищевых продуктов (группировка 10)</t>
  </si>
  <si>
    <t>3.2</t>
  </si>
  <si>
    <t>Производство напитков (группировка 11)</t>
  </si>
  <si>
    <t>3.3</t>
  </si>
  <si>
    <t>Производство табачных изделий (группировка 12)</t>
  </si>
  <si>
    <t>3.4</t>
  </si>
  <si>
    <t>Производство текстильных изделий (группировка 13)</t>
  </si>
  <si>
    <t>3.5</t>
  </si>
  <si>
    <t>Производство одежды (группировка 14)</t>
  </si>
  <si>
    <t>3.6</t>
  </si>
  <si>
    <t>Производство кожи и изделий из кожи (группировка 15)</t>
  </si>
  <si>
    <t>3.7</t>
  </si>
  <si>
    <t>Обработка древесины и производство изделий из дерева и пробки, кроме мебели, производство изделий из соломки и материалов для плетения (группировка 16)</t>
  </si>
  <si>
    <t>3.8</t>
  </si>
  <si>
    <t>Производство бумаги и бумажных изделий (группировка 17)</t>
  </si>
  <si>
    <t>3.9</t>
  </si>
  <si>
    <t>Деятельность полиграфическая и копирование носителей информации (группировка 18)</t>
  </si>
  <si>
    <t>3.10</t>
  </si>
  <si>
    <t>Производство кокса и нефтепродуктов (группировка 19)</t>
  </si>
  <si>
    <t>3.11</t>
  </si>
  <si>
    <t>Производство химических веществ и химических продуктов (группировка 20)</t>
  </si>
  <si>
    <t>3.12</t>
  </si>
  <si>
    <t>Производство лекарственных средств и материалов, применяемых в медицинских целях (группировка 21)</t>
  </si>
  <si>
    <t>3.13</t>
  </si>
  <si>
    <t>Производство резиновых и пластмассовых изделий (группировка 22)</t>
  </si>
  <si>
    <t>3.14</t>
  </si>
  <si>
    <t>Производство прочей неметаллической минеральной продукции (группировка 23)</t>
  </si>
  <si>
    <t>3.15</t>
  </si>
  <si>
    <t>Производство металлургическое (группировка 24)</t>
  </si>
  <si>
    <t>3.16</t>
  </si>
  <si>
    <t>Производство готовых металлических изделий, кроме машин и оборудования (группировка 25)</t>
  </si>
  <si>
    <t>3.17</t>
  </si>
  <si>
    <t>Производство компьютеров, электронных и  оптических изделий (группировка 26)</t>
  </si>
  <si>
    <t>3.18</t>
  </si>
  <si>
    <t>Производство электрического оборудования (группировка 27)</t>
  </si>
  <si>
    <t>3.19</t>
  </si>
  <si>
    <t>Производство машин и оборудования, не включенных в другие группировки (группировка 28)</t>
  </si>
  <si>
    <t>3.20</t>
  </si>
  <si>
    <t>Производство автотранспортных средств, прицепов и полуприцепов (группировка 29)</t>
  </si>
  <si>
    <t>3.21</t>
  </si>
  <si>
    <t>Производство прочих транспортных средств и оборудования (группировка 30)</t>
  </si>
  <si>
    <t>3.22</t>
  </si>
  <si>
    <t>Производство мебели (группировка 31)</t>
  </si>
  <si>
    <t>3.23</t>
  </si>
  <si>
    <t>Производство прочих готовых изделий (группировка 32)</t>
  </si>
  <si>
    <t>3.24</t>
  </si>
  <si>
    <t>Ремонт и монтаж машин и оборудования (группировка 33)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</si>
  <si>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</t>
    </r>
    <r>
      <rPr>
        <b/>
        <sz val="10"/>
        <rFont val="Arial"/>
        <family val="2"/>
        <charset val="204"/>
      </rPr>
      <t xml:space="preserve"> "Обеспечение электрической энергией, газом и паром; кондиционирование воздуха" (Раздел D)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</si>
  <si>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Водоснабжение; водоотведение, организация сбора и утилизации отходов, деятельность по ликвидации загрязнений" (Раздел Е)</t>
    </r>
  </si>
  <si>
    <t>IV</t>
  </si>
  <si>
    <t>Сельское хозяйство</t>
  </si>
  <si>
    <t xml:space="preserve">Продукция сельского хозяйства (в фактически действовавших ценах) </t>
  </si>
  <si>
    <t>Продукция растениеводства (в фактически действовавших ценах)</t>
  </si>
  <si>
    <t>1.1.1</t>
  </si>
  <si>
    <t>В сельскохозяйственных организациях</t>
  </si>
  <si>
    <t>Индекс производства</t>
  </si>
  <si>
    <t>1.1.2</t>
  </si>
  <si>
    <t>В хозяйствах населения</t>
  </si>
  <si>
    <t>1.1.3</t>
  </si>
  <si>
    <t xml:space="preserve">В крестьянских (фермерских) хозяйствах и у индивидуальных предпринимателей </t>
  </si>
  <si>
    <t>Продукция животноводства         (в фактически действовавших ценах)</t>
  </si>
  <si>
    <t>%  к предыдущему году в сопоставимых ценах</t>
  </si>
  <si>
    <t>1.2.1</t>
  </si>
  <si>
    <t>1.2.2</t>
  </si>
  <si>
    <t>1.2.3</t>
  </si>
  <si>
    <t>…</t>
  </si>
  <si>
    <t>VI</t>
  </si>
  <si>
    <t>Потребительский рынок</t>
  </si>
  <si>
    <t>Оборот розничной торговли (без субъектов малого предпринимательства)</t>
  </si>
  <si>
    <t xml:space="preserve">Оборот розничной торговли к предыдущему году </t>
  </si>
  <si>
    <t>% в сопоставимых ценах</t>
  </si>
  <si>
    <t>Оборот общественного питания (без субъектов малого предпринимательства)</t>
  </si>
  <si>
    <t>Оборот общественного питания к предыдущему году</t>
  </si>
  <si>
    <t>Объем платных услуг населению (без субъектов малого предпринимательства)</t>
  </si>
  <si>
    <t>Объем платных услуг населению к предыдущему году</t>
  </si>
  <si>
    <t>VII</t>
  </si>
  <si>
    <t>Инвестиции</t>
  </si>
  <si>
    <t xml:space="preserve">Инвестиции в основной капитал, осуществляемые организациями, находящимися на территории муниципального образования </t>
  </si>
  <si>
    <t>Индекс физического объема инвестиций в основной капитал</t>
  </si>
  <si>
    <t>2.</t>
  </si>
  <si>
    <t xml:space="preserve">Распределение инвестиций в основной капитал по видам экономической деятельности, всего: </t>
  </si>
  <si>
    <t>2.1</t>
  </si>
  <si>
    <t>Сельское, лесное хозяйство, охота, рыболовство и рыбоводство (Раздел А)</t>
  </si>
  <si>
    <t>2.2</t>
  </si>
  <si>
    <t>Добыча полезных ископаемых (раздел В)</t>
  </si>
  <si>
    <t>2.3</t>
  </si>
  <si>
    <t>Обрабатывающие производства (раздел С)</t>
  </si>
  <si>
    <t>2.4</t>
  </si>
  <si>
    <t>Обеспечение электрической энергией, газом и паром; кондиционирование воздуха (раздел D)</t>
  </si>
  <si>
    <t>2.5</t>
  </si>
  <si>
    <t>Водоснабжение; водоотведение, организация сбора и утилизации отходов, деятельность по ликвидации загрязнений (раздел Е)</t>
  </si>
  <si>
    <t>2.6</t>
  </si>
  <si>
    <t>Строительство (раздел F)</t>
  </si>
  <si>
    <t>Другие виды экономической деятельности (указать какие)</t>
  </si>
  <si>
    <t xml:space="preserve">Инвестиции в основной капитал по источникам финансирования, всего: </t>
  </si>
  <si>
    <t>Собственные средства предприятий</t>
  </si>
  <si>
    <t>Привлеченные средства</t>
  </si>
  <si>
    <t>3.2.1</t>
  </si>
  <si>
    <t>Кредиты банков</t>
  </si>
  <si>
    <t>в том числе кредиты иностранных банков</t>
  </si>
  <si>
    <t>3.2.2</t>
  </si>
  <si>
    <t>Бюджетные средства</t>
  </si>
  <si>
    <t>3.2.2.1</t>
  </si>
  <si>
    <t>Из федерального бюджета</t>
  </si>
  <si>
    <t>3.2.2.2</t>
  </si>
  <si>
    <t>Из областного бюджета</t>
  </si>
  <si>
    <t>3.2.2.3</t>
  </si>
  <si>
    <t>Из бюджета муниципального образования</t>
  </si>
  <si>
    <t>3.2.3</t>
  </si>
  <si>
    <t>Из средств внебюджетных фондов</t>
  </si>
  <si>
    <t>3.2.4</t>
  </si>
  <si>
    <t>Прочие</t>
  </si>
  <si>
    <t>VIII</t>
  </si>
  <si>
    <t>Строительство</t>
  </si>
  <si>
    <t>Объем работ, выполненных по виду деятельности "Строительство" (раздел F)</t>
  </si>
  <si>
    <t>Введено в действие жилых домов на территории муниципального образования</t>
  </si>
  <si>
    <t xml:space="preserve">Кв. метров общей площади </t>
  </si>
  <si>
    <t xml:space="preserve">Введено в действие индивидуальных жилых домов на территории  муниципального образования </t>
  </si>
  <si>
    <t xml:space="preserve">Общая площадь жилых помещений, приходящаяся в среднем на одного жителя </t>
  </si>
  <si>
    <t>Кв. метров общей площади на 1 чел.</t>
  </si>
  <si>
    <t>X</t>
  </si>
  <si>
    <t>Транспорт</t>
  </si>
  <si>
    <t>Протяженность автодорог общего пользования местного значения (на конец года)</t>
  </si>
  <si>
    <t>километр</t>
  </si>
  <si>
    <r>
      <t xml:space="preserve">Протяженность автодорог общего пользования местного значения с твердым покрытием, </t>
    </r>
    <r>
      <rPr>
        <sz val="10"/>
        <color theme="1"/>
        <rFont val="Arial"/>
        <family val="2"/>
        <charset val="204"/>
      </rPr>
      <t xml:space="preserve"> (на конец года)
</t>
    </r>
  </si>
  <si>
    <r>
      <t>Удельный вес автомобильных дорог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с твердым покрытием в общей протяженности автомобильных дорог общего пользования</t>
    </r>
  </si>
  <si>
    <t>На конец года; %</t>
  </si>
  <si>
    <t>XI</t>
  </si>
  <si>
    <t xml:space="preserve">Бюджет муниципального образования </t>
  </si>
  <si>
    <t>Доходы бюджета муниципального образования, всего</t>
  </si>
  <si>
    <t xml:space="preserve"> Собственные (налоговые и неналоговые)</t>
  </si>
  <si>
    <t xml:space="preserve">   Налог на доходы физических лиц</t>
  </si>
  <si>
    <t xml:space="preserve">   Налоги на совокупный доход</t>
  </si>
  <si>
    <t>1.1.3.1</t>
  </si>
  <si>
    <t>единый налог, взимаемый в связи с применением упрощенной системы налогообложения</t>
  </si>
  <si>
    <t>1.1.3.2</t>
  </si>
  <si>
    <t>единый налог на вмененный доход для отдельных видов деятельности</t>
  </si>
  <si>
    <t>1.1.3.3</t>
  </si>
  <si>
    <t>единый сельскохозяйственный налог</t>
  </si>
  <si>
    <t>1.1.4</t>
  </si>
  <si>
    <t>налог на имущество,</t>
  </si>
  <si>
    <t>1.1.4.1</t>
  </si>
  <si>
    <t>налоги на имущество физ. лиц</t>
  </si>
  <si>
    <t>1.1.4.2</t>
  </si>
  <si>
    <t>земельный налог</t>
  </si>
  <si>
    <t>1.1.5</t>
  </si>
  <si>
    <t>Задолженность и перерасчеты по отмененным налогам, сборам и иным обязательным платежам</t>
  </si>
  <si>
    <t>1.1.6</t>
  </si>
  <si>
    <t>Доходы от использования имущества, находящегося в государственной и муниципальной собственности</t>
  </si>
  <si>
    <t>1.1.7</t>
  </si>
  <si>
    <t>Доходы от оказания платных услуг и компенсации затрат государства</t>
  </si>
  <si>
    <t>1.1.8</t>
  </si>
  <si>
    <t>Доходы от продажи материальных и нематериальных активов</t>
  </si>
  <si>
    <t>1.1.9</t>
  </si>
  <si>
    <t>Прочие неналоговые доходы</t>
  </si>
  <si>
    <t xml:space="preserve"> Безвозмездные поступления, всего</t>
  </si>
  <si>
    <t>Дотации бюджетам муниципальных образований</t>
  </si>
  <si>
    <t>Субсидии бюджетам муниципальных образований (межбюджетные субсидии)</t>
  </si>
  <si>
    <t>Субвенции бюджетам муниципальных образований</t>
  </si>
  <si>
    <t>1.2.4</t>
  </si>
  <si>
    <t>Иные межбюджетные трансферты</t>
  </si>
  <si>
    <t>Расходы бюджета муниципального образования, всего</t>
  </si>
  <si>
    <t>Общегосударственные расходы</t>
  </si>
  <si>
    <t>Расходы на национальную оборону</t>
  </si>
  <si>
    <t>Расходы на национальную безопасность и правоохранительную деятельность</t>
  </si>
  <si>
    <t>Расходы на национальную экономику</t>
  </si>
  <si>
    <t>Расходы на ЖКХ</t>
  </si>
  <si>
    <t>Расходы на Образование</t>
  </si>
  <si>
    <t>2.7</t>
  </si>
  <si>
    <t>Расходы на Культуру и кинематографию</t>
  </si>
  <si>
    <t>2.8</t>
  </si>
  <si>
    <t xml:space="preserve">Расходы на Социальную политику </t>
  </si>
  <si>
    <t>2.9</t>
  </si>
  <si>
    <t>Расходы на физическую культуру и спорт</t>
  </si>
  <si>
    <t>2.10</t>
  </si>
  <si>
    <t>Прочие расходы</t>
  </si>
  <si>
    <t>Превышение доходов над расходами (+), или расходов над доходами (-)</t>
  </si>
  <si>
    <t>Муниципальный долг</t>
  </si>
  <si>
    <t>IX</t>
  </si>
  <si>
    <t>Развитие социальной сферы</t>
  </si>
  <si>
    <t>Ввод в действие объектов социально-культурной сферы за счет всех источников финансирования:</t>
  </si>
  <si>
    <t>дошкольные учреждения</t>
  </si>
  <si>
    <t>Ед.</t>
  </si>
  <si>
    <t>мест</t>
  </si>
  <si>
    <t>общеобразовательные школы</t>
  </si>
  <si>
    <t>больницы</t>
  </si>
  <si>
    <t>коек</t>
  </si>
  <si>
    <t>1.4</t>
  </si>
  <si>
    <t>амбулаторно-поликлинические учреждения</t>
  </si>
  <si>
    <t>посещений в смену</t>
  </si>
  <si>
    <t>1.5</t>
  </si>
  <si>
    <t>спортивные сооружения</t>
  </si>
  <si>
    <t>1.6</t>
  </si>
  <si>
    <t>другие объекты (указать какие)</t>
  </si>
  <si>
    <t>Численность детей в дошкольных образовательных учреждениях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</si>
  <si>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</si>
  <si>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</si>
  <si>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</si>
  <si>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</si>
  <si>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  образования</t>
  </si>
  <si>
    <t>Выпуск специалистов учреждениями:</t>
  </si>
  <si>
    <t>4.1</t>
  </si>
  <si>
    <t>4.2</t>
  </si>
  <si>
    <t>высшего профессионального образования</t>
  </si>
  <si>
    <t xml:space="preserve"> Уровень обеспеченности (на конец года): </t>
  </si>
  <si>
    <t>больничными койками</t>
  </si>
  <si>
    <t>Коек на  10 тыс.                                                                                                                              населения</t>
  </si>
  <si>
    <t xml:space="preserve">амбулаторно-поликлиническими учреждениями    </t>
  </si>
  <si>
    <t>Посещений в смену на 10 тыс. населения</t>
  </si>
  <si>
    <t>5.3</t>
  </si>
  <si>
    <t>в том числе дневными стационарами</t>
  </si>
  <si>
    <t>5.4</t>
  </si>
  <si>
    <t xml:space="preserve"> врачами</t>
  </si>
  <si>
    <t>Чел. на 10 тыс. населения</t>
  </si>
  <si>
    <t>5.5</t>
  </si>
  <si>
    <t xml:space="preserve">средним медицинским персоналом </t>
  </si>
  <si>
    <t>5.6</t>
  </si>
  <si>
    <t>стационарными учреждениями социального обслуживания  престарелых и инвалидов (взрослых и детей)</t>
  </si>
  <si>
    <t>Мест на 10 тыс. населения</t>
  </si>
  <si>
    <t>5.7</t>
  </si>
  <si>
    <t>общедоступными библиотеками</t>
  </si>
  <si>
    <t>Ед. на 100 тыс. населения</t>
  </si>
  <si>
    <t>5.8</t>
  </si>
  <si>
    <t xml:space="preserve">учреждениями культурно-досугового типа </t>
  </si>
  <si>
    <t>5.9</t>
  </si>
  <si>
    <t>дошкольными образовательными учреждениями</t>
  </si>
  <si>
    <t>Мест на 1000 детей в возрасте 1–6 лет</t>
  </si>
  <si>
    <t xml:space="preserve">Количество обучающихся в первую смену в дневных учреждениях общего образования </t>
  </si>
  <si>
    <t>% к общему числу обучающихся в этих учреждениях</t>
  </si>
  <si>
    <t>[1]Здесь и далее под индексом-дефлятором понимается отношение значения соответствующего показателя, исчисленного в фактически действовавших ценах, к значению показателя, исчисленному в постоянных ценах базисного периода – периода времени, с которым производится сравнение проектируемых или отчетных показателей.</t>
  </si>
  <si>
    <t>[2] Здесь и далее индекс производства указывается по соответствующим видам экономической деятельности, приводимым в предыдущей строке таблицы. Индекс производства - относительный показатель, характеризующий изменение масштабов производства в сравниваемых периодах, и исчисляемый как отношение объемов его производства в натурально-вещественном выражении в сравниваемых периодах.</t>
  </si>
  <si>
    <t xml:space="preserve">Основные показатели прогноза социально-экономического развития </t>
  </si>
  <si>
    <t>МО "Фалилеевское сельское поселение"</t>
  </si>
  <si>
    <t xml:space="preserve"> муниципального образования  "Фалилеевское сельское поселение" Ленинградской области на 2020 -  2024 годы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</si>
</sst>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name val="Calibri"/>
      <family val="2"/>
      <charset val="204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</cellStyleXfs>
  <cellXfs count="7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3" fillId="0" borderId="0" xfId="1" applyFont="1" applyAlignment="1" applyProtection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justify"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2"/>
    </xf>
    <xf numFmtId="49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justify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16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justify" vertical="top" wrapText="1"/>
    </xf>
    <xf numFmtId="164" fontId="4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13" fillId="0" borderId="0" xfId="1" applyFont="1" applyAlignment="1" applyProtection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4"/>
  <sheetViews>
    <sheetView tabSelected="1" showWhiteSpace="0" zoomScale="93" zoomScaleNormal="93" zoomScaleSheetLayoutView="120" zoomScalePageLayoutView="120" workbookViewId="0">
      <selection activeCell="F12" sqref="F12"/>
    </sheetView>
  </sheetViews>
  <sheetFormatPr defaultRowHeight="15"/>
  <cols>
    <col min="1" max="1" width="6.42578125" style="2" customWidth="1"/>
    <col min="2" max="2" width="44.5703125" customWidth="1"/>
    <col min="3" max="3" width="10.7109375" customWidth="1"/>
    <col min="4" max="4" width="9.28515625" customWidth="1"/>
    <col min="5" max="5" width="11.5703125" customWidth="1"/>
    <col min="6" max="6" width="11" customWidth="1"/>
    <col min="7" max="7" width="12.42578125" customWidth="1"/>
    <col min="8" max="8" width="12.140625" customWidth="1"/>
    <col min="9" max="9" width="10.140625" customWidth="1"/>
    <col min="10" max="10" width="11.28515625" customWidth="1"/>
    <col min="11" max="11" width="49.140625" customWidth="1"/>
  </cols>
  <sheetData>
    <row r="1" spans="1:10" ht="38.25" customHeight="1">
      <c r="A1" s="64" t="s">
        <v>298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8.75">
      <c r="A2" s="63" t="s">
        <v>297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18.75">
      <c r="A3" s="63" t="s">
        <v>299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s="44" customFormat="1" ht="12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1" customHeight="1">
      <c r="A5" s="52" t="s">
        <v>0</v>
      </c>
      <c r="B5" s="52" t="s">
        <v>1</v>
      </c>
      <c r="C5" s="52" t="s">
        <v>2</v>
      </c>
      <c r="D5" s="9" t="s">
        <v>3</v>
      </c>
      <c r="E5" s="9" t="s">
        <v>4</v>
      </c>
      <c r="F5" s="52" t="s">
        <v>5</v>
      </c>
      <c r="G5" s="52"/>
      <c r="H5" s="52"/>
      <c r="I5" s="52"/>
      <c r="J5" s="52"/>
    </row>
    <row r="6" spans="1:10" ht="21.75" customHeight="1">
      <c r="A6" s="52"/>
      <c r="B6" s="52"/>
      <c r="C6" s="52"/>
      <c r="D6" s="10">
        <v>2018</v>
      </c>
      <c r="E6" s="9">
        <v>2019</v>
      </c>
      <c r="F6" s="10">
        <v>2020</v>
      </c>
      <c r="G6" s="10">
        <v>2021</v>
      </c>
      <c r="H6" s="10">
        <v>2022</v>
      </c>
      <c r="I6" s="10">
        <v>2023</v>
      </c>
      <c r="J6" s="10">
        <v>2024</v>
      </c>
    </row>
    <row r="7" spans="1:10" ht="20.25" customHeight="1">
      <c r="A7" s="11" t="s">
        <v>6</v>
      </c>
      <c r="B7" s="52" t="s">
        <v>7</v>
      </c>
      <c r="C7" s="52"/>
      <c r="D7" s="52"/>
      <c r="E7" s="52"/>
      <c r="F7" s="52"/>
      <c r="G7" s="52"/>
      <c r="H7" s="52"/>
      <c r="I7" s="52"/>
      <c r="J7" s="52"/>
    </row>
    <row r="8" spans="1:10" ht="31.5" customHeight="1">
      <c r="A8" s="65">
        <v>1</v>
      </c>
      <c r="B8" s="12" t="s">
        <v>8</v>
      </c>
      <c r="C8" s="12" t="s">
        <v>9</v>
      </c>
      <c r="D8" s="13">
        <v>1400</v>
      </c>
      <c r="E8" s="14">
        <v>1400</v>
      </c>
      <c r="F8" s="14">
        <v>1400</v>
      </c>
      <c r="G8" s="14">
        <f t="shared" ref="G8:J8" si="0">F8+F15-F16+F17</f>
        <v>1390</v>
      </c>
      <c r="H8" s="14">
        <f t="shared" si="0"/>
        <v>1391</v>
      </c>
      <c r="I8" s="14">
        <f t="shared" si="0"/>
        <v>1392</v>
      </c>
      <c r="J8" s="14">
        <f t="shared" si="0"/>
        <v>1393</v>
      </c>
    </row>
    <row r="9" spans="1:10" ht="13.5" customHeight="1">
      <c r="A9" s="65"/>
      <c r="B9" s="12" t="s">
        <v>10</v>
      </c>
      <c r="C9" s="15" t="s">
        <v>11</v>
      </c>
      <c r="D9" s="13"/>
      <c r="E9" s="16">
        <f t="shared" ref="E9:J9" si="1">E8/D8*100</f>
        <v>100</v>
      </c>
      <c r="F9" s="16">
        <f t="shared" si="1"/>
        <v>100</v>
      </c>
      <c r="G9" s="16">
        <f t="shared" si="1"/>
        <v>99.285714285714292</v>
      </c>
      <c r="H9" s="16">
        <f t="shared" si="1"/>
        <v>100.07194244604317</v>
      </c>
      <c r="I9" s="16">
        <f t="shared" si="1"/>
        <v>100.07189072609633</v>
      </c>
      <c r="J9" s="16">
        <f t="shared" si="1"/>
        <v>100.07183908045978</v>
      </c>
    </row>
    <row r="10" spans="1:10">
      <c r="A10" s="65" t="s">
        <v>12</v>
      </c>
      <c r="B10" s="12" t="s">
        <v>13</v>
      </c>
      <c r="C10" s="15" t="s">
        <v>9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</row>
    <row r="11" spans="1:10" ht="14.25" customHeight="1">
      <c r="A11" s="65"/>
      <c r="B11" s="12" t="s">
        <v>10</v>
      </c>
      <c r="C11" s="15" t="s">
        <v>11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</row>
    <row r="12" spans="1:10" ht="17.25" customHeight="1">
      <c r="A12" s="65" t="s">
        <v>14</v>
      </c>
      <c r="B12" s="12" t="s">
        <v>15</v>
      </c>
      <c r="C12" s="15" t="s">
        <v>9</v>
      </c>
      <c r="D12" s="14">
        <f t="shared" ref="D12:J12" si="2">D8-D10</f>
        <v>1400</v>
      </c>
      <c r="E12" s="14">
        <f t="shared" si="2"/>
        <v>1400</v>
      </c>
      <c r="F12" s="14">
        <f t="shared" si="2"/>
        <v>1400</v>
      </c>
      <c r="G12" s="14">
        <f t="shared" si="2"/>
        <v>1390</v>
      </c>
      <c r="H12" s="14">
        <f t="shared" si="2"/>
        <v>1391</v>
      </c>
      <c r="I12" s="14">
        <f t="shared" si="2"/>
        <v>1392</v>
      </c>
      <c r="J12" s="14">
        <f t="shared" si="2"/>
        <v>1393</v>
      </c>
    </row>
    <row r="13" spans="1:10" ht="20.25" customHeight="1">
      <c r="A13" s="65"/>
      <c r="B13" s="12" t="s">
        <v>16</v>
      </c>
      <c r="C13" s="15" t="s">
        <v>11</v>
      </c>
      <c r="D13" s="13"/>
      <c r="E13" s="16">
        <f t="shared" ref="E13:J13" si="3">E12/D12*100</f>
        <v>100</v>
      </c>
      <c r="F13" s="16">
        <f t="shared" si="3"/>
        <v>100</v>
      </c>
      <c r="G13" s="16">
        <f t="shared" si="3"/>
        <v>99.285714285714292</v>
      </c>
      <c r="H13" s="16">
        <f t="shared" si="3"/>
        <v>100.07194244604317</v>
      </c>
      <c r="I13" s="16">
        <f t="shared" si="3"/>
        <v>100.07189072609633</v>
      </c>
      <c r="J13" s="16">
        <f t="shared" si="3"/>
        <v>100.07183908045978</v>
      </c>
    </row>
    <row r="14" spans="1:10" ht="22.5" customHeight="1">
      <c r="A14" s="17" t="s">
        <v>17</v>
      </c>
      <c r="B14" s="13" t="s">
        <v>18</v>
      </c>
      <c r="C14" s="14" t="s">
        <v>9</v>
      </c>
      <c r="D14" s="14">
        <f>(D8+E8)/2</f>
        <v>1400</v>
      </c>
      <c r="E14" s="14">
        <f>(E8+F8)/2</f>
        <v>1400</v>
      </c>
      <c r="F14" s="14">
        <f>(F8+G8)/2</f>
        <v>1395</v>
      </c>
      <c r="G14" s="14">
        <f>(G8+H8)/2</f>
        <v>1390.5</v>
      </c>
      <c r="H14" s="14">
        <f t="shared" ref="H14:I14" si="4">(H8+I8)/2</f>
        <v>1391.5</v>
      </c>
      <c r="I14" s="14">
        <f t="shared" si="4"/>
        <v>1392.5</v>
      </c>
      <c r="J14" s="14">
        <v>1388.5</v>
      </c>
    </row>
    <row r="15" spans="1:10" ht="21.75" customHeight="1">
      <c r="A15" s="18">
        <v>2</v>
      </c>
      <c r="B15" s="12" t="s">
        <v>19</v>
      </c>
      <c r="C15" s="15" t="s">
        <v>9</v>
      </c>
      <c r="D15" s="15">
        <v>4</v>
      </c>
      <c r="E15" s="15">
        <v>4</v>
      </c>
      <c r="F15" s="15">
        <v>4</v>
      </c>
      <c r="G15" s="15">
        <v>3</v>
      </c>
      <c r="H15" s="15">
        <v>3</v>
      </c>
      <c r="I15" s="15">
        <v>3</v>
      </c>
      <c r="J15" s="15">
        <v>3</v>
      </c>
    </row>
    <row r="16" spans="1:10" ht="18" customHeight="1">
      <c r="A16" s="18">
        <v>3</v>
      </c>
      <c r="B16" s="12" t="s">
        <v>20</v>
      </c>
      <c r="C16" s="15" t="s">
        <v>9</v>
      </c>
      <c r="D16" s="15">
        <v>6</v>
      </c>
      <c r="E16" s="15">
        <v>6</v>
      </c>
      <c r="F16" s="15">
        <v>14</v>
      </c>
      <c r="G16" s="15">
        <v>2</v>
      </c>
      <c r="H16" s="15">
        <v>2</v>
      </c>
      <c r="I16" s="15">
        <v>2</v>
      </c>
      <c r="J16" s="15">
        <v>2</v>
      </c>
    </row>
    <row r="17" spans="1:10" ht="24.75" customHeight="1">
      <c r="A17" s="18">
        <v>4</v>
      </c>
      <c r="B17" s="12" t="s">
        <v>21</v>
      </c>
      <c r="C17" s="15" t="s">
        <v>9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</row>
    <row r="18" spans="1:10" ht="27" customHeight="1">
      <c r="A18" s="18">
        <v>5</v>
      </c>
      <c r="B18" s="12" t="s">
        <v>22</v>
      </c>
      <c r="C18" s="15" t="s">
        <v>23</v>
      </c>
      <c r="D18" s="19"/>
      <c r="E18" s="19">
        <f t="shared" ref="E18:J18" si="5">E15/E14*1000</f>
        <v>2.8571428571428572</v>
      </c>
      <c r="F18" s="19">
        <f t="shared" si="5"/>
        <v>2.8673835125448028</v>
      </c>
      <c r="G18" s="19">
        <f t="shared" si="5"/>
        <v>2.1574973031283711</v>
      </c>
      <c r="H18" s="19">
        <f t="shared" si="5"/>
        <v>2.1559468199784404</v>
      </c>
      <c r="I18" s="19">
        <f t="shared" si="5"/>
        <v>2.1543985637342908</v>
      </c>
      <c r="J18" s="19">
        <f t="shared" si="5"/>
        <v>2.1606049693914295</v>
      </c>
    </row>
    <row r="19" spans="1:10" ht="31.5" customHeight="1">
      <c r="A19" s="18">
        <v>6</v>
      </c>
      <c r="B19" s="12" t="s">
        <v>24</v>
      </c>
      <c r="C19" s="15" t="s">
        <v>23</v>
      </c>
      <c r="D19" s="19"/>
      <c r="E19" s="19">
        <f t="shared" ref="E19:J19" si="6">E16/E14*1000</f>
        <v>4.2857142857142856</v>
      </c>
      <c r="F19" s="19">
        <f t="shared" si="6"/>
        <v>10.035842293906811</v>
      </c>
      <c r="G19" s="19">
        <f t="shared" si="6"/>
        <v>1.4383315354189139</v>
      </c>
      <c r="H19" s="19">
        <f t="shared" si="6"/>
        <v>1.4372978799856271</v>
      </c>
      <c r="I19" s="19">
        <f t="shared" si="6"/>
        <v>1.4362657091561939</v>
      </c>
      <c r="J19" s="19">
        <f t="shared" si="6"/>
        <v>1.4404033129276199</v>
      </c>
    </row>
    <row r="20" spans="1:10" ht="30" customHeight="1">
      <c r="A20" s="18">
        <v>7</v>
      </c>
      <c r="B20" s="12" t="s">
        <v>25</v>
      </c>
      <c r="C20" s="15" t="s">
        <v>23</v>
      </c>
      <c r="D20" s="19"/>
      <c r="E20" s="19">
        <f t="shared" ref="E20:H20" si="7">E18-E19</f>
        <v>-1.4285714285714284</v>
      </c>
      <c r="F20" s="19">
        <f t="shared" si="7"/>
        <v>-7.1684587813620073</v>
      </c>
      <c r="G20" s="19">
        <f t="shared" si="7"/>
        <v>0.71916576770945717</v>
      </c>
      <c r="H20" s="19">
        <f t="shared" si="7"/>
        <v>0.71864893999281332</v>
      </c>
      <c r="I20" s="19">
        <f t="shared" ref="I20:J20" si="8">I18-I19</f>
        <v>0.71813285457809695</v>
      </c>
      <c r="J20" s="19">
        <f t="shared" si="8"/>
        <v>0.72020165646380963</v>
      </c>
    </row>
    <row r="21" spans="1:10" ht="36.75" customHeight="1">
      <c r="A21" s="18">
        <v>8</v>
      </c>
      <c r="B21" s="12" t="s">
        <v>26</v>
      </c>
      <c r="C21" s="15" t="s">
        <v>23</v>
      </c>
      <c r="D21" s="19"/>
      <c r="E21" s="19">
        <f t="shared" ref="E21:J21" si="9">E17/E14*1000</f>
        <v>0</v>
      </c>
      <c r="F21" s="19">
        <f t="shared" si="9"/>
        <v>0</v>
      </c>
      <c r="G21" s="19">
        <f t="shared" si="9"/>
        <v>0</v>
      </c>
      <c r="H21" s="19">
        <f t="shared" si="9"/>
        <v>0</v>
      </c>
      <c r="I21" s="19">
        <f t="shared" si="9"/>
        <v>0</v>
      </c>
      <c r="J21" s="19">
        <f t="shared" si="9"/>
        <v>0</v>
      </c>
    </row>
    <row r="22" spans="1:10" ht="39" customHeight="1">
      <c r="A22" s="58"/>
      <c r="B22" s="58"/>
      <c r="C22" s="58"/>
      <c r="D22" s="58"/>
      <c r="E22" s="58"/>
      <c r="F22" s="58"/>
      <c r="G22" s="58"/>
      <c r="H22" s="58"/>
      <c r="I22" s="6"/>
      <c r="J22" s="6"/>
    </row>
    <row r="23" spans="1:10" ht="23.25" customHeight="1">
      <c r="A23" s="52" t="s">
        <v>0</v>
      </c>
      <c r="B23" s="52" t="s">
        <v>1</v>
      </c>
      <c r="C23" s="52" t="s">
        <v>2</v>
      </c>
      <c r="D23" s="9" t="s">
        <v>3</v>
      </c>
      <c r="E23" s="9" t="s">
        <v>4</v>
      </c>
      <c r="F23" s="52" t="s">
        <v>5</v>
      </c>
      <c r="G23" s="52"/>
      <c r="H23" s="52"/>
      <c r="I23" s="52"/>
      <c r="J23" s="52"/>
    </row>
    <row r="24" spans="1:10" ht="18" customHeight="1">
      <c r="A24" s="52"/>
      <c r="B24" s="52"/>
      <c r="C24" s="52"/>
      <c r="D24" s="10">
        <v>2018</v>
      </c>
      <c r="E24" s="9">
        <v>2019</v>
      </c>
      <c r="F24" s="10">
        <v>2020</v>
      </c>
      <c r="G24" s="10">
        <v>2021</v>
      </c>
      <c r="H24" s="10">
        <v>2022</v>
      </c>
      <c r="I24" s="10">
        <v>2023</v>
      </c>
      <c r="J24" s="10">
        <v>2024</v>
      </c>
    </row>
    <row r="25" spans="1:10" ht="15.75" customHeight="1">
      <c r="A25" s="20" t="s">
        <v>27</v>
      </c>
      <c r="B25" s="69" t="s">
        <v>28</v>
      </c>
      <c r="C25" s="69"/>
      <c r="D25" s="69"/>
      <c r="E25" s="69"/>
      <c r="F25" s="69"/>
      <c r="G25" s="69"/>
      <c r="H25" s="69"/>
      <c r="I25" s="69"/>
      <c r="J25" s="69"/>
    </row>
    <row r="26" spans="1:10" ht="27.75" customHeight="1">
      <c r="A26" s="18">
        <v>1</v>
      </c>
      <c r="B26" s="12" t="s">
        <v>29</v>
      </c>
      <c r="C26" s="10" t="s">
        <v>9</v>
      </c>
      <c r="D26" s="12">
        <v>14</v>
      </c>
      <c r="E26" s="12">
        <v>14</v>
      </c>
      <c r="F26" s="12">
        <v>14</v>
      </c>
      <c r="G26" s="12">
        <v>14</v>
      </c>
      <c r="H26" s="12">
        <v>14</v>
      </c>
      <c r="I26" s="12">
        <v>14</v>
      </c>
      <c r="J26" s="12">
        <v>14</v>
      </c>
    </row>
    <row r="27" spans="1:10" ht="33" customHeight="1">
      <c r="A27" s="18" t="s">
        <v>30</v>
      </c>
      <c r="B27" s="21" t="s">
        <v>31</v>
      </c>
      <c r="C27" s="10" t="s">
        <v>11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 ht="41.25" customHeight="1">
      <c r="A28" s="18" t="s">
        <v>32</v>
      </c>
      <c r="B28" s="21" t="s">
        <v>33</v>
      </c>
      <c r="C28" s="10" t="s">
        <v>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</row>
    <row r="29" spans="1:10" ht="32.25" customHeight="1">
      <c r="A29" s="18" t="s">
        <v>34</v>
      </c>
      <c r="B29" s="21" t="s">
        <v>35</v>
      </c>
      <c r="C29" s="10" t="s">
        <v>36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1:10" s="1" customFormat="1" ht="18.75" customHeight="1">
      <c r="A30" s="17" t="s">
        <v>37</v>
      </c>
      <c r="B30" s="22" t="s">
        <v>38</v>
      </c>
      <c r="C30" s="23" t="s">
        <v>36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s="1" customFormat="1" ht="14.25" customHeight="1">
      <c r="A31" s="17" t="s">
        <v>39</v>
      </c>
      <c r="B31" s="13" t="s">
        <v>40</v>
      </c>
      <c r="C31" s="23" t="s">
        <v>36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 s="1" customFormat="1" ht="16.5" customHeight="1">
      <c r="A32" s="17" t="s">
        <v>41</v>
      </c>
      <c r="B32" s="13" t="s">
        <v>42</v>
      </c>
      <c r="C32" s="23" t="s">
        <v>36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1" s="1" customFormat="1" ht="32.25" customHeight="1">
      <c r="A33" s="17" t="s">
        <v>43</v>
      </c>
      <c r="B33" s="24" t="s">
        <v>44</v>
      </c>
      <c r="C33" s="25" t="s">
        <v>9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</row>
    <row r="34" spans="1:11" s="1" customFormat="1" ht="40.5" customHeight="1">
      <c r="A34" s="17" t="s">
        <v>45</v>
      </c>
      <c r="B34" s="24" t="s">
        <v>46</v>
      </c>
      <c r="C34" s="25" t="s">
        <v>47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</row>
    <row r="35" spans="1:11" s="1" customFormat="1" ht="44.25" customHeight="1">
      <c r="A35" s="27" t="s">
        <v>48</v>
      </c>
      <c r="B35" s="24" t="s">
        <v>49</v>
      </c>
      <c r="C35" s="25" t="s">
        <v>50</v>
      </c>
      <c r="D35" s="14"/>
      <c r="E35" s="14">
        <f>E34*E33*12/1000</f>
        <v>0</v>
      </c>
      <c r="F35" s="14">
        <f>F34*F33*12/1000</f>
        <v>0</v>
      </c>
      <c r="G35" s="14">
        <f t="shared" ref="G35:H35" si="10">G34*G33*12/1000</f>
        <v>0</v>
      </c>
      <c r="H35" s="14">
        <f t="shared" si="10"/>
        <v>0</v>
      </c>
      <c r="I35" s="14">
        <f t="shared" ref="I35:J35" si="11">I34*I33*12/1000</f>
        <v>0</v>
      </c>
      <c r="J35" s="14">
        <f t="shared" si="11"/>
        <v>0</v>
      </c>
    </row>
    <row r="36" spans="1:11" ht="42" customHeight="1">
      <c r="A36" s="58"/>
      <c r="B36" s="58"/>
      <c r="C36" s="58"/>
      <c r="D36" s="58"/>
      <c r="E36" s="58"/>
      <c r="F36" s="58"/>
      <c r="G36" s="58"/>
      <c r="H36" s="58"/>
      <c r="I36" s="6"/>
      <c r="J36" s="6"/>
    </row>
    <row r="37" spans="1:11" ht="18" customHeight="1">
      <c r="A37" s="52" t="s">
        <v>0</v>
      </c>
      <c r="B37" s="52" t="s">
        <v>1</v>
      </c>
      <c r="C37" s="52" t="s">
        <v>2</v>
      </c>
      <c r="D37" s="9" t="s">
        <v>3</v>
      </c>
      <c r="E37" s="9" t="s">
        <v>4</v>
      </c>
      <c r="F37" s="52" t="s">
        <v>5</v>
      </c>
      <c r="G37" s="52"/>
      <c r="H37" s="52"/>
      <c r="I37" s="52"/>
      <c r="J37" s="52"/>
    </row>
    <row r="38" spans="1:11" ht="18.75" customHeight="1">
      <c r="A38" s="52"/>
      <c r="B38" s="52"/>
      <c r="C38" s="52"/>
      <c r="D38" s="10">
        <v>2018</v>
      </c>
      <c r="E38" s="9">
        <v>2019</v>
      </c>
      <c r="F38" s="10">
        <v>2020</v>
      </c>
      <c r="G38" s="10">
        <v>2021</v>
      </c>
      <c r="H38" s="10">
        <v>2022</v>
      </c>
      <c r="I38" s="10">
        <v>2023</v>
      </c>
      <c r="J38" s="10">
        <v>2024</v>
      </c>
    </row>
    <row r="39" spans="1:11" ht="18" customHeight="1">
      <c r="A39" s="28" t="s">
        <v>51</v>
      </c>
      <c r="B39" s="72" t="s">
        <v>52</v>
      </c>
      <c r="C39" s="72"/>
      <c r="D39" s="72"/>
      <c r="E39" s="72"/>
      <c r="F39" s="72"/>
      <c r="G39" s="72"/>
      <c r="H39" s="72"/>
      <c r="I39" s="72"/>
      <c r="J39" s="72"/>
    </row>
    <row r="40" spans="1:11" ht="42" customHeight="1">
      <c r="A40" s="68">
        <v>1</v>
      </c>
      <c r="B40" s="29" t="s">
        <v>53</v>
      </c>
      <c r="C40" s="24" t="s">
        <v>50</v>
      </c>
      <c r="D40" s="30">
        <f>D43+D46+D122+D125</f>
        <v>0</v>
      </c>
      <c r="E40" s="30">
        <f t="shared" ref="E40:H40" si="12">E43+E46+E122+E125</f>
        <v>0</v>
      </c>
      <c r="F40" s="30">
        <f t="shared" si="12"/>
        <v>0</v>
      </c>
      <c r="G40" s="30">
        <f t="shared" si="12"/>
        <v>0</v>
      </c>
      <c r="H40" s="30">
        <f t="shared" si="12"/>
        <v>0</v>
      </c>
      <c r="I40" s="30">
        <f t="shared" ref="I40:J40" si="13">I43+I46+I122+I125</f>
        <v>0</v>
      </c>
      <c r="J40" s="30">
        <f t="shared" si="13"/>
        <v>0</v>
      </c>
    </row>
    <row r="41" spans="1:11" ht="60.75" customHeight="1">
      <c r="A41" s="68"/>
      <c r="B41" s="29" t="s">
        <v>54</v>
      </c>
      <c r="C41" s="24" t="s">
        <v>55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</row>
    <row r="42" spans="1:11" ht="30" customHeight="1">
      <c r="A42" s="68"/>
      <c r="B42" s="31" t="s">
        <v>56</v>
      </c>
      <c r="C42" s="24" t="s">
        <v>57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</row>
    <row r="43" spans="1:11" ht="69" customHeight="1">
      <c r="A43" s="68" t="s">
        <v>30</v>
      </c>
      <c r="B43" s="29" t="s">
        <v>58</v>
      </c>
      <c r="C43" s="24" t="s">
        <v>59</v>
      </c>
      <c r="D43" s="30">
        <v>0</v>
      </c>
      <c r="E43" s="30">
        <f>D43*E44*E45/10000</f>
        <v>0</v>
      </c>
      <c r="F43" s="30">
        <f>E43*F44*F45/10000</f>
        <v>0</v>
      </c>
      <c r="G43" s="30">
        <f>F43*G44*G45/10000</f>
        <v>0</v>
      </c>
      <c r="H43" s="30">
        <f>G43*H44*H45/10000</f>
        <v>0</v>
      </c>
      <c r="I43" s="30">
        <f t="shared" ref="I43:J43" si="14">H43*I44*I45/10000</f>
        <v>0</v>
      </c>
      <c r="J43" s="30">
        <f t="shared" si="14"/>
        <v>0</v>
      </c>
    </row>
    <row r="44" spans="1:11" ht="59.25" customHeight="1">
      <c r="A44" s="68"/>
      <c r="B44" s="31" t="s">
        <v>60</v>
      </c>
      <c r="C44" s="24" t="s">
        <v>55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1"/>
    </row>
    <row r="45" spans="1:11" ht="38.25">
      <c r="A45" s="68"/>
      <c r="B45" s="29" t="s">
        <v>61</v>
      </c>
      <c r="C45" s="24" t="s">
        <v>57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</row>
    <row r="46" spans="1:11" ht="67.5" customHeight="1">
      <c r="A46" s="70">
        <v>3</v>
      </c>
      <c r="B46" s="29" t="s">
        <v>62</v>
      </c>
      <c r="C46" s="24" t="s">
        <v>59</v>
      </c>
      <c r="D46" s="30">
        <f>D50+D59+D62+D65+D68+D71+D74+D77+D80+D83+D86+D89+D92+D95+D53+D56+D98+D101+D104+D107+D110+D113+D116+D119</f>
        <v>0</v>
      </c>
      <c r="E46" s="30">
        <f t="shared" ref="E46:H46" si="15">E50+E59+E62+E65+E68+E71+E74+E77+E80+E83+E86+E89+E92+E95+E53+E56+E98+E101+E104+E107+E110+E113+E116+E119</f>
        <v>0</v>
      </c>
      <c r="F46" s="30">
        <f t="shared" si="15"/>
        <v>0</v>
      </c>
      <c r="G46" s="30">
        <f t="shared" si="15"/>
        <v>0</v>
      </c>
      <c r="H46" s="30">
        <f t="shared" si="15"/>
        <v>0</v>
      </c>
      <c r="I46" s="30">
        <f t="shared" ref="I46:J46" si="16">I50+I59+I62+I65+I68+I71+I74+I77+I80+I83+I86+I89+I92+I95+I53+I56+I98+I101+I104+I107+I110+I113+I116+I119</f>
        <v>0</v>
      </c>
      <c r="J46" s="30">
        <f t="shared" si="16"/>
        <v>0</v>
      </c>
    </row>
    <row r="47" spans="1:11" ht="51.75" customHeight="1">
      <c r="A47" s="70"/>
      <c r="B47" s="29" t="s">
        <v>63</v>
      </c>
      <c r="C47" s="24" t="s">
        <v>55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</row>
    <row r="48" spans="1:11" ht="26.25" customHeight="1">
      <c r="A48" s="70"/>
      <c r="B48" s="29" t="s">
        <v>61</v>
      </c>
      <c r="C48" s="24" t="s">
        <v>57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</row>
    <row r="49" spans="1:10" ht="12.75" customHeight="1">
      <c r="A49" s="18"/>
      <c r="B49" s="71" t="s">
        <v>64</v>
      </c>
      <c r="C49" s="71"/>
      <c r="D49" s="71"/>
      <c r="E49" s="71"/>
      <c r="F49" s="71"/>
      <c r="G49" s="71"/>
      <c r="H49" s="71"/>
      <c r="I49" s="32"/>
      <c r="J49" s="32"/>
    </row>
    <row r="50" spans="1:10" ht="39" customHeight="1">
      <c r="A50" s="61" t="s">
        <v>65</v>
      </c>
      <c r="B50" s="29" t="s">
        <v>66</v>
      </c>
      <c r="C50" s="29" t="s">
        <v>59</v>
      </c>
      <c r="D50" s="33">
        <v>0</v>
      </c>
      <c r="E50" s="30">
        <f>D50*E51*E52/10000</f>
        <v>0</v>
      </c>
      <c r="F50" s="30">
        <f>E50*F51*F52/10000</f>
        <v>0</v>
      </c>
      <c r="G50" s="30">
        <f>F50*G51*G52/10000</f>
        <v>0</v>
      </c>
      <c r="H50" s="30">
        <f>G50*H51*H52/10000</f>
        <v>0</v>
      </c>
      <c r="I50" s="30">
        <f t="shared" ref="I50:J50" si="17">H50*I51*I52/10000</f>
        <v>0</v>
      </c>
      <c r="J50" s="30">
        <f t="shared" si="17"/>
        <v>0</v>
      </c>
    </row>
    <row r="51" spans="1:10" ht="53.25" customHeight="1">
      <c r="A51" s="61"/>
      <c r="B51" s="29" t="s">
        <v>63</v>
      </c>
      <c r="C51" s="29" t="s">
        <v>55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</row>
    <row r="52" spans="1:10" ht="31.5" customHeight="1">
      <c r="A52" s="61"/>
      <c r="B52" s="29" t="s">
        <v>61</v>
      </c>
      <c r="C52" s="29" t="s">
        <v>57</v>
      </c>
      <c r="D52" s="30"/>
      <c r="E52" s="30"/>
      <c r="F52" s="30"/>
      <c r="G52" s="30"/>
      <c r="H52" s="30"/>
      <c r="I52" s="30"/>
      <c r="J52" s="30"/>
    </row>
    <row r="53" spans="1:10" ht="31.5" customHeight="1">
      <c r="A53" s="61" t="s">
        <v>67</v>
      </c>
      <c r="B53" s="29" t="s">
        <v>68</v>
      </c>
      <c r="C53" s="29" t="s">
        <v>59</v>
      </c>
      <c r="D53" s="30">
        <v>0</v>
      </c>
      <c r="E53" s="30">
        <f>D53*E54*E55/10000</f>
        <v>0</v>
      </c>
      <c r="F53" s="30">
        <f>E53*F54*F55/10000</f>
        <v>0</v>
      </c>
      <c r="G53" s="30">
        <f>F53*G54*G55/10000</f>
        <v>0</v>
      </c>
      <c r="H53" s="30">
        <f>G53*H54*H55/10000</f>
        <v>0</v>
      </c>
      <c r="I53" s="30">
        <f t="shared" ref="I53:J53" si="18">H53*I54*I55/10000</f>
        <v>0</v>
      </c>
      <c r="J53" s="30">
        <f t="shared" si="18"/>
        <v>0</v>
      </c>
    </row>
    <row r="54" spans="1:10" ht="55.5" customHeight="1">
      <c r="A54" s="61"/>
      <c r="B54" s="29" t="s">
        <v>63</v>
      </c>
      <c r="C54" s="29" t="s">
        <v>55</v>
      </c>
      <c r="D54" s="30"/>
      <c r="E54" s="30"/>
      <c r="F54" s="30"/>
      <c r="G54" s="30"/>
      <c r="H54" s="30"/>
      <c r="I54" s="30"/>
      <c r="J54" s="30"/>
    </row>
    <row r="55" spans="1:10" ht="31.5" customHeight="1">
      <c r="A55" s="61"/>
      <c r="B55" s="29" t="s">
        <v>61</v>
      </c>
      <c r="C55" s="29" t="s">
        <v>57</v>
      </c>
      <c r="D55" s="30"/>
      <c r="E55" s="30"/>
      <c r="F55" s="30"/>
      <c r="G55" s="30"/>
      <c r="H55" s="30"/>
      <c r="I55" s="30"/>
      <c r="J55" s="30"/>
    </row>
    <row r="56" spans="1:10" ht="31.5" customHeight="1">
      <c r="A56" s="61" t="s">
        <v>69</v>
      </c>
      <c r="B56" s="29" t="s">
        <v>70</v>
      </c>
      <c r="C56" s="29" t="s">
        <v>59</v>
      </c>
      <c r="D56" s="30">
        <v>0</v>
      </c>
      <c r="E56" s="30">
        <f>D56*E57*E58/10000</f>
        <v>0</v>
      </c>
      <c r="F56" s="30">
        <f>E56*F57*F58/10000</f>
        <v>0</v>
      </c>
      <c r="G56" s="30">
        <f>F56*G57*G58/10000</f>
        <v>0</v>
      </c>
      <c r="H56" s="30">
        <f>G56*H57*H58/10000</f>
        <v>0</v>
      </c>
      <c r="I56" s="30">
        <f t="shared" ref="I56:J56" si="19">H56*I57*I58/10000</f>
        <v>0</v>
      </c>
      <c r="J56" s="30">
        <f t="shared" si="19"/>
        <v>0</v>
      </c>
    </row>
    <row r="57" spans="1:10" ht="55.5" customHeight="1">
      <c r="A57" s="61"/>
      <c r="B57" s="29" t="s">
        <v>63</v>
      </c>
      <c r="C57" s="29" t="s">
        <v>55</v>
      </c>
      <c r="D57" s="30"/>
      <c r="E57" s="30"/>
      <c r="F57" s="30"/>
      <c r="G57" s="30"/>
      <c r="H57" s="30"/>
      <c r="I57" s="30"/>
      <c r="J57" s="30"/>
    </row>
    <row r="58" spans="1:10" ht="31.5" customHeight="1">
      <c r="A58" s="61"/>
      <c r="B58" s="29" t="s">
        <v>61</v>
      </c>
      <c r="C58" s="29" t="s">
        <v>57</v>
      </c>
      <c r="D58" s="30"/>
      <c r="E58" s="30"/>
      <c r="F58" s="30"/>
      <c r="G58" s="30"/>
      <c r="H58" s="30"/>
      <c r="I58" s="30"/>
      <c r="J58" s="30"/>
    </row>
    <row r="59" spans="1:10" ht="32.25" customHeight="1">
      <c r="A59" s="61" t="s">
        <v>71</v>
      </c>
      <c r="B59" s="29" t="s">
        <v>72</v>
      </c>
      <c r="C59" s="29" t="s">
        <v>59</v>
      </c>
      <c r="D59" s="33">
        <v>0</v>
      </c>
      <c r="E59" s="30">
        <f>D59*E60*E61/10000</f>
        <v>0</v>
      </c>
      <c r="F59" s="30">
        <f>E59*F60*F61/10000</f>
        <v>0</v>
      </c>
      <c r="G59" s="30">
        <f>F59*G60*G61/10000</f>
        <v>0</v>
      </c>
      <c r="H59" s="30">
        <f>G59*H60*H61/10000</f>
        <v>0</v>
      </c>
      <c r="I59" s="30">
        <f t="shared" ref="I59:J59" si="20">H59*I60*I61/10000</f>
        <v>0</v>
      </c>
      <c r="J59" s="30">
        <f t="shared" si="20"/>
        <v>0</v>
      </c>
    </row>
    <row r="60" spans="1:10" ht="51" customHeight="1">
      <c r="A60" s="61"/>
      <c r="B60" s="29" t="s">
        <v>63</v>
      </c>
      <c r="C60" s="29" t="s">
        <v>55</v>
      </c>
      <c r="D60" s="30"/>
      <c r="E60" s="30"/>
      <c r="F60" s="30"/>
      <c r="G60" s="30"/>
      <c r="H60" s="30"/>
      <c r="I60" s="30"/>
      <c r="J60" s="30"/>
    </row>
    <row r="61" spans="1:10" ht="31.5" customHeight="1">
      <c r="A61" s="61"/>
      <c r="B61" s="29" t="s">
        <v>61</v>
      </c>
      <c r="C61" s="29" t="s">
        <v>57</v>
      </c>
      <c r="D61" s="30"/>
      <c r="E61" s="30"/>
      <c r="F61" s="30"/>
      <c r="G61" s="30"/>
      <c r="H61" s="30"/>
      <c r="I61" s="30"/>
      <c r="J61" s="30"/>
    </row>
    <row r="62" spans="1:10" ht="29.25" customHeight="1">
      <c r="A62" s="61" t="s">
        <v>73</v>
      </c>
      <c r="B62" s="29" t="s">
        <v>74</v>
      </c>
      <c r="C62" s="29" t="s">
        <v>59</v>
      </c>
      <c r="D62" s="33">
        <v>0</v>
      </c>
      <c r="E62" s="30">
        <f>D62*E63*E64/10000</f>
        <v>0</v>
      </c>
      <c r="F62" s="30">
        <f>E62*F63*F64/10000</f>
        <v>0</v>
      </c>
      <c r="G62" s="30">
        <f>F62*G63*G64/10000</f>
        <v>0</v>
      </c>
      <c r="H62" s="30">
        <f>G62*H63*H64/10000</f>
        <v>0</v>
      </c>
      <c r="I62" s="30">
        <f t="shared" ref="I62:J62" si="21">H62*I63*I64/10000</f>
        <v>0</v>
      </c>
      <c r="J62" s="30">
        <f t="shared" si="21"/>
        <v>0</v>
      </c>
    </row>
    <row r="63" spans="1:10" ht="63.75">
      <c r="A63" s="61"/>
      <c r="B63" s="29" t="s">
        <v>63</v>
      </c>
      <c r="C63" s="29" t="s">
        <v>55</v>
      </c>
      <c r="D63" s="30"/>
      <c r="E63" s="30"/>
      <c r="F63" s="30"/>
      <c r="G63" s="30"/>
      <c r="H63" s="30"/>
      <c r="I63" s="30"/>
      <c r="J63" s="30"/>
    </row>
    <row r="64" spans="1:10" ht="26.25" customHeight="1">
      <c r="A64" s="61"/>
      <c r="B64" s="29" t="s">
        <v>61</v>
      </c>
      <c r="C64" s="29" t="s">
        <v>57</v>
      </c>
      <c r="D64" s="30"/>
      <c r="E64" s="30"/>
      <c r="F64" s="30"/>
      <c r="G64" s="30"/>
      <c r="H64" s="30"/>
      <c r="I64" s="30"/>
      <c r="J64" s="30"/>
    </row>
    <row r="65" spans="1:10" ht="26.25" customHeight="1">
      <c r="A65" s="61" t="s">
        <v>75</v>
      </c>
      <c r="B65" s="29" t="s">
        <v>76</v>
      </c>
      <c r="C65" s="29" t="s">
        <v>59</v>
      </c>
      <c r="D65" s="33">
        <v>0</v>
      </c>
      <c r="E65" s="30">
        <f>D65*E66*E67/10000</f>
        <v>0</v>
      </c>
      <c r="F65" s="30">
        <f>E65*F66*F67/10000</f>
        <v>0</v>
      </c>
      <c r="G65" s="30">
        <f>F65*G66*G67/10000</f>
        <v>0</v>
      </c>
      <c r="H65" s="30">
        <f>G65*H66*H67/10000</f>
        <v>0</v>
      </c>
      <c r="I65" s="30">
        <f t="shared" ref="I65:J65" si="22">H65*I66*I67/10000</f>
        <v>0</v>
      </c>
      <c r="J65" s="30">
        <f t="shared" si="22"/>
        <v>0</v>
      </c>
    </row>
    <row r="66" spans="1:10" ht="51" customHeight="1">
      <c r="A66" s="61"/>
      <c r="B66" s="29" t="s">
        <v>63</v>
      </c>
      <c r="C66" s="29" t="s">
        <v>55</v>
      </c>
      <c r="D66" s="30"/>
      <c r="E66" s="30"/>
      <c r="F66" s="30"/>
      <c r="G66" s="30"/>
      <c r="H66" s="30"/>
      <c r="I66" s="30"/>
      <c r="J66" s="30"/>
    </row>
    <row r="67" spans="1:10" ht="27" customHeight="1">
      <c r="A67" s="61"/>
      <c r="B67" s="29" t="s">
        <v>61</v>
      </c>
      <c r="C67" s="29" t="s">
        <v>57</v>
      </c>
      <c r="D67" s="30"/>
      <c r="E67" s="30"/>
      <c r="F67" s="30"/>
      <c r="G67" s="30"/>
      <c r="H67" s="30"/>
      <c r="I67" s="30"/>
      <c r="J67" s="30"/>
    </row>
    <row r="68" spans="1:10" ht="43.5" customHeight="1">
      <c r="A68" s="61" t="s">
        <v>77</v>
      </c>
      <c r="B68" s="29" t="s">
        <v>78</v>
      </c>
      <c r="C68" s="29" t="s">
        <v>59</v>
      </c>
      <c r="D68" s="33">
        <v>0</v>
      </c>
      <c r="E68" s="30">
        <f>D68*E69*E70/10000</f>
        <v>0</v>
      </c>
      <c r="F68" s="30">
        <f>E68*F69*F70/10000</f>
        <v>0</v>
      </c>
      <c r="G68" s="30">
        <f>F68*G69*G70/10000</f>
        <v>0</v>
      </c>
      <c r="H68" s="30">
        <f>G68*H69*H70/10000</f>
        <v>0</v>
      </c>
      <c r="I68" s="30">
        <f t="shared" ref="I68:J68" si="23">H68*I69*I70/10000</f>
        <v>0</v>
      </c>
      <c r="J68" s="30">
        <f t="shared" si="23"/>
        <v>0</v>
      </c>
    </row>
    <row r="69" spans="1:10" ht="51" customHeight="1">
      <c r="A69" s="61"/>
      <c r="B69" s="29" t="s">
        <v>63</v>
      </c>
      <c r="C69" s="29" t="s">
        <v>55</v>
      </c>
      <c r="D69" s="30"/>
      <c r="E69" s="30"/>
      <c r="F69" s="30"/>
      <c r="G69" s="30"/>
      <c r="H69" s="30"/>
      <c r="I69" s="30"/>
      <c r="J69" s="30"/>
    </row>
    <row r="70" spans="1:10" ht="27" customHeight="1">
      <c r="A70" s="61"/>
      <c r="B70" s="29" t="s">
        <v>61</v>
      </c>
      <c r="C70" s="29" t="s">
        <v>57</v>
      </c>
      <c r="D70" s="30"/>
      <c r="E70" s="30"/>
      <c r="F70" s="30"/>
      <c r="G70" s="30"/>
      <c r="H70" s="30"/>
      <c r="I70" s="30"/>
      <c r="J70" s="30"/>
    </row>
    <row r="71" spans="1:10" ht="26.25" customHeight="1">
      <c r="A71" s="61" t="s">
        <v>79</v>
      </c>
      <c r="B71" s="29" t="s">
        <v>80</v>
      </c>
      <c r="C71" s="29" t="s">
        <v>59</v>
      </c>
      <c r="D71" s="33">
        <v>0</v>
      </c>
      <c r="E71" s="30">
        <f>D71*E72*E73/10000</f>
        <v>0</v>
      </c>
      <c r="F71" s="30">
        <f>E71*F72*F73/10000</f>
        <v>0</v>
      </c>
      <c r="G71" s="30">
        <f>F71*G72*G73/10000</f>
        <v>0</v>
      </c>
      <c r="H71" s="30">
        <f>G71*H72*H73/10000</f>
        <v>0</v>
      </c>
      <c r="I71" s="30">
        <f t="shared" ref="I71:J71" si="24">H71*I72*I73/10000</f>
        <v>0</v>
      </c>
      <c r="J71" s="30">
        <f t="shared" si="24"/>
        <v>0</v>
      </c>
    </row>
    <row r="72" spans="1:10" ht="52.5" customHeight="1">
      <c r="A72" s="61"/>
      <c r="B72" s="29" t="s">
        <v>63</v>
      </c>
      <c r="C72" s="29" t="s">
        <v>55</v>
      </c>
      <c r="D72" s="30"/>
      <c r="E72" s="30"/>
      <c r="F72" s="30"/>
      <c r="G72" s="30"/>
      <c r="H72" s="30"/>
      <c r="I72" s="30"/>
      <c r="J72" s="30"/>
    </row>
    <row r="73" spans="1:10" ht="30" customHeight="1">
      <c r="A73" s="61"/>
      <c r="B73" s="29" t="s">
        <v>61</v>
      </c>
      <c r="C73" s="29" t="s">
        <v>57</v>
      </c>
      <c r="D73" s="30"/>
      <c r="E73" s="30"/>
      <c r="F73" s="30"/>
      <c r="G73" s="30"/>
      <c r="H73" s="30"/>
      <c r="I73" s="30"/>
      <c r="J73" s="30"/>
    </row>
    <row r="74" spans="1:10" ht="27.75" customHeight="1">
      <c r="A74" s="61" t="s">
        <v>81</v>
      </c>
      <c r="B74" s="29" t="s">
        <v>82</v>
      </c>
      <c r="C74" s="29" t="s">
        <v>59</v>
      </c>
      <c r="D74" s="33">
        <v>0</v>
      </c>
      <c r="E74" s="30">
        <f>D74*E75*E76/10000</f>
        <v>0</v>
      </c>
      <c r="F74" s="30">
        <f>E74*F75*F76/10000</f>
        <v>0</v>
      </c>
      <c r="G74" s="30">
        <f>F74*G75*G76/10000</f>
        <v>0</v>
      </c>
      <c r="H74" s="30">
        <f>G74*H75*H76/10000</f>
        <v>0</v>
      </c>
      <c r="I74" s="30">
        <f t="shared" ref="I74:J74" si="25">H74*I75*I76/10000</f>
        <v>0</v>
      </c>
      <c r="J74" s="30">
        <f t="shared" si="25"/>
        <v>0</v>
      </c>
    </row>
    <row r="75" spans="1:10" ht="50.25" customHeight="1">
      <c r="A75" s="61"/>
      <c r="B75" s="29" t="s">
        <v>63</v>
      </c>
      <c r="C75" s="29" t="s">
        <v>55</v>
      </c>
      <c r="D75" s="30"/>
      <c r="E75" s="30"/>
      <c r="F75" s="30"/>
      <c r="G75" s="30"/>
      <c r="H75" s="30"/>
      <c r="I75" s="30"/>
      <c r="J75" s="30"/>
    </row>
    <row r="76" spans="1:10" ht="27" customHeight="1">
      <c r="A76" s="61"/>
      <c r="B76" s="29" t="s">
        <v>61</v>
      </c>
      <c r="C76" s="29" t="s">
        <v>57</v>
      </c>
      <c r="D76" s="30"/>
      <c r="E76" s="30"/>
      <c r="F76" s="30"/>
      <c r="G76" s="30"/>
      <c r="H76" s="30"/>
      <c r="I76" s="30"/>
      <c r="J76" s="30"/>
    </row>
    <row r="77" spans="1:10" ht="26.25" customHeight="1">
      <c r="A77" s="61" t="s">
        <v>83</v>
      </c>
      <c r="B77" s="29" t="s">
        <v>84</v>
      </c>
      <c r="C77" s="29" t="s">
        <v>59</v>
      </c>
      <c r="D77" s="33">
        <v>0</v>
      </c>
      <c r="E77" s="30">
        <f>D77*E78*E79/10000</f>
        <v>0</v>
      </c>
      <c r="F77" s="30">
        <f>E77*F78*F79/10000</f>
        <v>0</v>
      </c>
      <c r="G77" s="30">
        <f>F77*G78*G79/10000</f>
        <v>0</v>
      </c>
      <c r="H77" s="30">
        <f>G77*H78*H79/10000</f>
        <v>0</v>
      </c>
      <c r="I77" s="30">
        <f t="shared" ref="I77:J77" si="26">H77*I78*I79/10000</f>
        <v>0</v>
      </c>
      <c r="J77" s="30">
        <f t="shared" si="26"/>
        <v>0</v>
      </c>
    </row>
    <row r="78" spans="1:10" ht="54.75" customHeight="1">
      <c r="A78" s="61"/>
      <c r="B78" s="29" t="s">
        <v>63</v>
      </c>
      <c r="C78" s="29" t="s">
        <v>55</v>
      </c>
      <c r="D78" s="30"/>
      <c r="E78" s="30"/>
      <c r="F78" s="30"/>
      <c r="G78" s="30"/>
      <c r="H78" s="30"/>
      <c r="I78" s="30"/>
      <c r="J78" s="30"/>
    </row>
    <row r="79" spans="1:10" ht="27" customHeight="1">
      <c r="A79" s="61"/>
      <c r="B79" s="29" t="s">
        <v>61</v>
      </c>
      <c r="C79" s="29" t="s">
        <v>57</v>
      </c>
      <c r="D79" s="30"/>
      <c r="E79" s="30"/>
      <c r="F79" s="30"/>
      <c r="G79" s="30"/>
      <c r="H79" s="30"/>
      <c r="I79" s="30"/>
      <c r="J79" s="30"/>
    </row>
    <row r="80" spans="1:10" ht="38.25" customHeight="1">
      <c r="A80" s="61" t="s">
        <v>85</v>
      </c>
      <c r="B80" s="29" t="s">
        <v>86</v>
      </c>
      <c r="C80" s="29" t="s">
        <v>59</v>
      </c>
      <c r="D80" s="33">
        <v>0</v>
      </c>
      <c r="E80" s="30">
        <f>D80*E81*E82/10000</f>
        <v>0</v>
      </c>
      <c r="F80" s="30">
        <f>E80*F81*F82/10000</f>
        <v>0</v>
      </c>
      <c r="G80" s="30">
        <f>F80*G81*G82/10000</f>
        <v>0</v>
      </c>
      <c r="H80" s="30">
        <f>G80*H81*H82/10000</f>
        <v>0</v>
      </c>
      <c r="I80" s="30">
        <f t="shared" ref="I80:J80" si="27">H80*I81*I82/10000</f>
        <v>0</v>
      </c>
      <c r="J80" s="30">
        <f t="shared" si="27"/>
        <v>0</v>
      </c>
    </row>
    <row r="81" spans="1:10" ht="63.75">
      <c r="A81" s="61"/>
      <c r="B81" s="29" t="s">
        <v>63</v>
      </c>
      <c r="C81" s="29" t="s">
        <v>55</v>
      </c>
      <c r="D81" s="30"/>
      <c r="E81" s="30"/>
      <c r="F81" s="30"/>
      <c r="G81" s="30"/>
      <c r="H81" s="30"/>
      <c r="I81" s="30"/>
      <c r="J81" s="30"/>
    </row>
    <row r="82" spans="1:10" ht="26.25" customHeight="1">
      <c r="A82" s="61"/>
      <c r="B82" s="29" t="s">
        <v>61</v>
      </c>
      <c r="C82" s="29" t="s">
        <v>57</v>
      </c>
      <c r="D82" s="30"/>
      <c r="E82" s="30"/>
      <c r="F82" s="30"/>
      <c r="G82" s="30"/>
      <c r="H82" s="30"/>
      <c r="I82" s="30"/>
      <c r="J82" s="30"/>
    </row>
    <row r="83" spans="1:10" ht="39.75" customHeight="1">
      <c r="A83" s="61" t="s">
        <v>87</v>
      </c>
      <c r="B83" s="29" t="s">
        <v>88</v>
      </c>
      <c r="C83" s="29" t="s">
        <v>59</v>
      </c>
      <c r="D83" s="33">
        <v>0</v>
      </c>
      <c r="E83" s="30">
        <f>D83*E84*E85/10000</f>
        <v>0</v>
      </c>
      <c r="F83" s="30">
        <f>E83*F84*F85/10000</f>
        <v>0</v>
      </c>
      <c r="G83" s="30">
        <f>F83*G84*G85/10000</f>
        <v>0</v>
      </c>
      <c r="H83" s="30">
        <f>G83*H84*H85/10000</f>
        <v>0</v>
      </c>
      <c r="I83" s="30">
        <f t="shared" ref="I83:J83" si="28">H83*I84*I85/10000</f>
        <v>0</v>
      </c>
      <c r="J83" s="30">
        <f t="shared" si="28"/>
        <v>0</v>
      </c>
    </row>
    <row r="84" spans="1:10" ht="63.75">
      <c r="A84" s="61"/>
      <c r="B84" s="29" t="s">
        <v>63</v>
      </c>
      <c r="C84" s="29" t="s">
        <v>55</v>
      </c>
      <c r="D84" s="30"/>
      <c r="E84" s="30"/>
      <c r="F84" s="30"/>
      <c r="G84" s="30"/>
      <c r="H84" s="30"/>
      <c r="I84" s="30"/>
      <c r="J84" s="30"/>
    </row>
    <row r="85" spans="1:10" ht="25.5" customHeight="1">
      <c r="A85" s="61"/>
      <c r="B85" s="29" t="s">
        <v>61</v>
      </c>
      <c r="C85" s="29" t="s">
        <v>57</v>
      </c>
      <c r="D85" s="30"/>
      <c r="E85" s="30"/>
      <c r="F85" s="30"/>
      <c r="G85" s="30"/>
      <c r="H85" s="30"/>
      <c r="I85" s="30"/>
      <c r="J85" s="30"/>
    </row>
    <row r="86" spans="1:10" ht="39.75" customHeight="1">
      <c r="A86" s="61" t="s">
        <v>89</v>
      </c>
      <c r="B86" s="29" t="s">
        <v>90</v>
      </c>
      <c r="C86" s="29" t="s">
        <v>59</v>
      </c>
      <c r="D86" s="33">
        <v>0</v>
      </c>
      <c r="E86" s="30">
        <f>D86*E87*E88/10000</f>
        <v>0</v>
      </c>
      <c r="F86" s="30">
        <f>E86*F87*F88/10000</f>
        <v>0</v>
      </c>
      <c r="G86" s="30">
        <f>F86*G87*G88/10000</f>
        <v>0</v>
      </c>
      <c r="H86" s="30">
        <f>G86*H87*H88/10000</f>
        <v>0</v>
      </c>
      <c r="I86" s="30">
        <f t="shared" ref="I86:J86" si="29">H86*I87*I88/10000</f>
        <v>0</v>
      </c>
      <c r="J86" s="30">
        <f t="shared" si="29"/>
        <v>0</v>
      </c>
    </row>
    <row r="87" spans="1:10" ht="63.75">
      <c r="A87" s="61"/>
      <c r="B87" s="29" t="s">
        <v>63</v>
      </c>
      <c r="C87" s="29" t="s">
        <v>55</v>
      </c>
      <c r="D87" s="30"/>
      <c r="E87" s="30"/>
      <c r="F87" s="30"/>
      <c r="G87" s="30"/>
      <c r="H87" s="30"/>
      <c r="I87" s="30"/>
      <c r="J87" s="30"/>
    </row>
    <row r="88" spans="1:10" ht="26.25" customHeight="1">
      <c r="A88" s="61"/>
      <c r="B88" s="29" t="s">
        <v>61</v>
      </c>
      <c r="C88" s="29" t="s">
        <v>57</v>
      </c>
      <c r="D88" s="30"/>
      <c r="E88" s="30"/>
      <c r="F88" s="30"/>
      <c r="G88" s="30"/>
      <c r="H88" s="30"/>
      <c r="I88" s="30"/>
      <c r="J88" s="30"/>
    </row>
    <row r="89" spans="1:10" ht="28.5" customHeight="1">
      <c r="A89" s="61" t="s">
        <v>91</v>
      </c>
      <c r="B89" s="29" t="s">
        <v>92</v>
      </c>
      <c r="C89" s="29" t="s">
        <v>59</v>
      </c>
      <c r="D89" s="33">
        <v>0</v>
      </c>
      <c r="E89" s="30">
        <f>D89*E90*E91/10000</f>
        <v>0</v>
      </c>
      <c r="F89" s="30">
        <f>E89*F90*F91/10000</f>
        <v>0</v>
      </c>
      <c r="G89" s="30">
        <f>F89*G90*G91/10000</f>
        <v>0</v>
      </c>
      <c r="H89" s="30">
        <f>G89*H90*H91/10000</f>
        <v>0</v>
      </c>
      <c r="I89" s="30">
        <f t="shared" ref="I89:J89" si="30">H89*I90*I91/10000</f>
        <v>0</v>
      </c>
      <c r="J89" s="30">
        <f t="shared" si="30"/>
        <v>0</v>
      </c>
    </row>
    <row r="90" spans="1:10" ht="51.75" customHeight="1">
      <c r="A90" s="61"/>
      <c r="B90" s="29" t="s">
        <v>63</v>
      </c>
      <c r="C90" s="29" t="s">
        <v>55</v>
      </c>
      <c r="D90" s="30"/>
      <c r="E90" s="30"/>
      <c r="F90" s="30"/>
      <c r="G90" s="30"/>
      <c r="H90" s="30"/>
      <c r="I90" s="30"/>
      <c r="J90" s="30"/>
    </row>
    <row r="91" spans="1:10" ht="28.5" customHeight="1">
      <c r="A91" s="61"/>
      <c r="B91" s="29" t="s">
        <v>61</v>
      </c>
      <c r="C91" s="29" t="s">
        <v>57</v>
      </c>
      <c r="D91" s="30"/>
      <c r="E91" s="30"/>
      <c r="F91" s="30"/>
      <c r="G91" s="30"/>
      <c r="H91" s="30"/>
      <c r="I91" s="30"/>
      <c r="J91" s="30"/>
    </row>
    <row r="92" spans="1:10" ht="27.75" customHeight="1">
      <c r="A92" s="61" t="s">
        <v>93</v>
      </c>
      <c r="B92" s="29" t="s">
        <v>94</v>
      </c>
      <c r="C92" s="29" t="s">
        <v>59</v>
      </c>
      <c r="D92" s="33">
        <v>0</v>
      </c>
      <c r="E92" s="30">
        <f>D92*E93*E94/10000</f>
        <v>0</v>
      </c>
      <c r="F92" s="30">
        <f>E92*F93*F94/10000</f>
        <v>0</v>
      </c>
      <c r="G92" s="30">
        <f>F92*G93*G94/10000</f>
        <v>0</v>
      </c>
      <c r="H92" s="30">
        <f>G92*H93*H94/10000</f>
        <v>0</v>
      </c>
      <c r="I92" s="30">
        <f t="shared" ref="I92:J92" si="31">H92*I93*I94/10000</f>
        <v>0</v>
      </c>
      <c r="J92" s="30">
        <f t="shared" si="31"/>
        <v>0</v>
      </c>
    </row>
    <row r="93" spans="1:10" ht="63.75">
      <c r="A93" s="61"/>
      <c r="B93" s="29" t="s">
        <v>63</v>
      </c>
      <c r="C93" s="29" t="s">
        <v>55</v>
      </c>
      <c r="D93" s="30"/>
      <c r="E93" s="30"/>
      <c r="F93" s="30"/>
      <c r="G93" s="30"/>
      <c r="H93" s="30"/>
      <c r="I93" s="30"/>
      <c r="J93" s="30"/>
    </row>
    <row r="94" spans="1:10" ht="27.75" customHeight="1">
      <c r="A94" s="61"/>
      <c r="B94" s="29" t="s">
        <v>61</v>
      </c>
      <c r="C94" s="29" t="s">
        <v>57</v>
      </c>
      <c r="D94" s="30"/>
      <c r="E94" s="30"/>
      <c r="F94" s="30"/>
      <c r="G94" s="30"/>
      <c r="H94" s="30"/>
      <c r="I94" s="30"/>
      <c r="J94" s="30"/>
    </row>
    <row r="95" spans="1:10" ht="27" customHeight="1">
      <c r="A95" s="61" t="s">
        <v>95</v>
      </c>
      <c r="B95" s="29" t="s">
        <v>96</v>
      </c>
      <c r="C95" s="29" t="s">
        <v>59</v>
      </c>
      <c r="D95" s="33">
        <v>0</v>
      </c>
      <c r="E95" s="30">
        <f>D95*E96*E97/10000</f>
        <v>0</v>
      </c>
      <c r="F95" s="30">
        <f>E95*F96*F97/10000</f>
        <v>0</v>
      </c>
      <c r="G95" s="30">
        <f>F95*G96*G97/10000</f>
        <v>0</v>
      </c>
      <c r="H95" s="30">
        <f>G95*H96*H97/10000</f>
        <v>0</v>
      </c>
      <c r="I95" s="30">
        <f t="shared" ref="I95:J95" si="32">H95*I96*I97/10000</f>
        <v>0</v>
      </c>
      <c r="J95" s="30">
        <f t="shared" si="32"/>
        <v>0</v>
      </c>
    </row>
    <row r="96" spans="1:10" ht="52.5" customHeight="1">
      <c r="A96" s="61"/>
      <c r="B96" s="29" t="s">
        <v>63</v>
      </c>
      <c r="C96" s="29" t="s">
        <v>55</v>
      </c>
      <c r="D96" s="30"/>
      <c r="E96" s="30"/>
      <c r="F96" s="30"/>
      <c r="G96" s="30"/>
      <c r="H96" s="30"/>
      <c r="I96" s="30"/>
      <c r="J96" s="30"/>
    </row>
    <row r="97" spans="1:10" ht="26.25" customHeight="1">
      <c r="A97" s="61"/>
      <c r="B97" s="29" t="s">
        <v>61</v>
      </c>
      <c r="C97" s="29" t="s">
        <v>57</v>
      </c>
      <c r="D97" s="30"/>
      <c r="E97" s="30"/>
      <c r="F97" s="30"/>
      <c r="G97" s="30"/>
      <c r="H97" s="30"/>
      <c r="I97" s="30"/>
      <c r="J97" s="30"/>
    </row>
    <row r="98" spans="1:10" ht="26.25" customHeight="1">
      <c r="A98" s="61" t="s">
        <v>97</v>
      </c>
      <c r="B98" s="29" t="s">
        <v>98</v>
      </c>
      <c r="C98" s="29" t="s">
        <v>59</v>
      </c>
      <c r="D98" s="33">
        <v>0</v>
      </c>
      <c r="E98" s="30">
        <f>D98*E99*E100/10000</f>
        <v>0</v>
      </c>
      <c r="F98" s="30">
        <f>E98*F99*F100/10000</f>
        <v>0</v>
      </c>
      <c r="G98" s="30">
        <f>F98*G99*G100/10000</f>
        <v>0</v>
      </c>
      <c r="H98" s="30">
        <f>G98*H99*H100/10000</f>
        <v>0</v>
      </c>
      <c r="I98" s="30">
        <f t="shared" ref="I98:J98" si="33">H98*I99*I100/10000</f>
        <v>0</v>
      </c>
      <c r="J98" s="30">
        <f t="shared" si="33"/>
        <v>0</v>
      </c>
    </row>
    <row r="99" spans="1:10" ht="57" customHeight="1">
      <c r="A99" s="61"/>
      <c r="B99" s="29" t="s">
        <v>63</v>
      </c>
      <c r="C99" s="29" t="s">
        <v>55</v>
      </c>
      <c r="D99" s="30"/>
      <c r="E99" s="30"/>
      <c r="F99" s="30"/>
      <c r="G99" s="30"/>
      <c r="H99" s="30"/>
      <c r="I99" s="30"/>
      <c r="J99" s="30"/>
    </row>
    <row r="100" spans="1:10" ht="26.25" customHeight="1">
      <c r="A100" s="61"/>
      <c r="B100" s="29" t="s">
        <v>61</v>
      </c>
      <c r="C100" s="29" t="s">
        <v>57</v>
      </c>
      <c r="D100" s="30"/>
      <c r="E100" s="30"/>
      <c r="F100" s="30"/>
      <c r="G100" s="30"/>
      <c r="H100" s="30"/>
      <c r="I100" s="30"/>
      <c r="J100" s="30"/>
    </row>
    <row r="101" spans="1:10" ht="26.25" customHeight="1">
      <c r="A101" s="61" t="s">
        <v>99</v>
      </c>
      <c r="B101" s="29" t="s">
        <v>100</v>
      </c>
      <c r="C101" s="29" t="s">
        <v>59</v>
      </c>
      <c r="D101" s="33">
        <v>0</v>
      </c>
      <c r="E101" s="30">
        <f>D101*E102*E103/10000</f>
        <v>0</v>
      </c>
      <c r="F101" s="30">
        <f>E101*F102*F103/10000</f>
        <v>0</v>
      </c>
      <c r="G101" s="30">
        <f>F101*G102*G103/10000</f>
        <v>0</v>
      </c>
      <c r="H101" s="30">
        <f>G101*H102*H103/10000</f>
        <v>0</v>
      </c>
      <c r="I101" s="30">
        <f t="shared" ref="I101:J101" si="34">H101*I102*I103/10000</f>
        <v>0</v>
      </c>
      <c r="J101" s="30">
        <f t="shared" si="34"/>
        <v>0</v>
      </c>
    </row>
    <row r="102" spans="1:10" ht="52.5" customHeight="1">
      <c r="A102" s="61"/>
      <c r="B102" s="29" t="s">
        <v>63</v>
      </c>
      <c r="C102" s="29" t="s">
        <v>55</v>
      </c>
      <c r="D102" s="30"/>
      <c r="E102" s="30"/>
      <c r="F102" s="30"/>
      <c r="G102" s="30"/>
      <c r="H102" s="30"/>
      <c r="I102" s="30"/>
      <c r="J102" s="30"/>
    </row>
    <row r="103" spans="1:10" ht="26.25" customHeight="1">
      <c r="A103" s="61"/>
      <c r="B103" s="29" t="s">
        <v>61</v>
      </c>
      <c r="C103" s="29" t="s">
        <v>57</v>
      </c>
      <c r="D103" s="30"/>
      <c r="E103" s="30"/>
      <c r="F103" s="30"/>
      <c r="G103" s="30"/>
      <c r="H103" s="30"/>
      <c r="I103" s="30"/>
      <c r="J103" s="30"/>
    </row>
    <row r="104" spans="1:10" ht="26.25" customHeight="1">
      <c r="A104" s="61" t="s">
        <v>101</v>
      </c>
      <c r="B104" s="29" t="s">
        <v>102</v>
      </c>
      <c r="C104" s="29" t="s">
        <v>59</v>
      </c>
      <c r="D104" s="30">
        <v>0</v>
      </c>
      <c r="E104" s="30">
        <f>D104*E105*E106/10000</f>
        <v>0</v>
      </c>
      <c r="F104" s="30">
        <f>E104*F105*F106/10000</f>
        <v>0</v>
      </c>
      <c r="G104" s="30">
        <f>F104*G105*G106/10000</f>
        <v>0</v>
      </c>
      <c r="H104" s="30">
        <f>G104*H105*H106/10000</f>
        <v>0</v>
      </c>
      <c r="I104" s="30">
        <f t="shared" ref="I104:J104" si="35">H104*I105*I106/10000</f>
        <v>0</v>
      </c>
      <c r="J104" s="30">
        <f t="shared" si="35"/>
        <v>0</v>
      </c>
    </row>
    <row r="105" spans="1:10" ht="57.75" customHeight="1">
      <c r="A105" s="61"/>
      <c r="B105" s="29" t="s">
        <v>63</v>
      </c>
      <c r="C105" s="29" t="s">
        <v>55</v>
      </c>
      <c r="D105" s="30"/>
      <c r="E105" s="30"/>
      <c r="F105" s="30"/>
      <c r="G105" s="30"/>
      <c r="H105" s="30"/>
      <c r="I105" s="30"/>
      <c r="J105" s="30"/>
    </row>
    <row r="106" spans="1:10" ht="26.25" customHeight="1">
      <c r="A106" s="61"/>
      <c r="B106" s="29" t="s">
        <v>61</v>
      </c>
      <c r="C106" s="29" t="s">
        <v>57</v>
      </c>
      <c r="D106" s="30"/>
      <c r="E106" s="30"/>
      <c r="F106" s="30"/>
      <c r="G106" s="30"/>
      <c r="H106" s="30"/>
      <c r="I106" s="30"/>
      <c r="J106" s="30"/>
    </row>
    <row r="107" spans="1:10" ht="26.25" customHeight="1">
      <c r="A107" s="61" t="s">
        <v>103</v>
      </c>
      <c r="B107" s="29" t="s">
        <v>104</v>
      </c>
      <c r="C107" s="29" t="s">
        <v>59</v>
      </c>
      <c r="D107" s="30">
        <v>0</v>
      </c>
      <c r="E107" s="30">
        <f>D107*E108*E109/10000</f>
        <v>0</v>
      </c>
      <c r="F107" s="30">
        <f>E107*F108*F109/10000</f>
        <v>0</v>
      </c>
      <c r="G107" s="30">
        <f>F107*G108*G109/10000</f>
        <v>0</v>
      </c>
      <c r="H107" s="30">
        <f>G107*H108*H109/10000</f>
        <v>0</v>
      </c>
      <c r="I107" s="30">
        <f t="shared" ref="I107:J107" si="36">H107*I108*I109/10000</f>
        <v>0</v>
      </c>
      <c r="J107" s="30">
        <f t="shared" si="36"/>
        <v>0</v>
      </c>
    </row>
    <row r="108" spans="1:10" ht="54.75" customHeight="1">
      <c r="A108" s="61"/>
      <c r="B108" s="29" t="s">
        <v>63</v>
      </c>
      <c r="C108" s="29" t="s">
        <v>55</v>
      </c>
      <c r="D108" s="30"/>
      <c r="E108" s="30"/>
      <c r="F108" s="30"/>
      <c r="G108" s="30"/>
      <c r="H108" s="30"/>
      <c r="I108" s="30"/>
      <c r="J108" s="30"/>
    </row>
    <row r="109" spans="1:10" ht="26.25" customHeight="1">
      <c r="A109" s="61"/>
      <c r="B109" s="29" t="s">
        <v>61</v>
      </c>
      <c r="C109" s="29" t="s">
        <v>57</v>
      </c>
      <c r="D109" s="30"/>
      <c r="E109" s="30"/>
      <c r="F109" s="30"/>
      <c r="G109" s="30"/>
      <c r="H109" s="30"/>
      <c r="I109" s="30"/>
      <c r="J109" s="30"/>
    </row>
    <row r="110" spans="1:10" ht="28.5" customHeight="1">
      <c r="A110" s="61" t="s">
        <v>105</v>
      </c>
      <c r="B110" s="29" t="s">
        <v>106</v>
      </c>
      <c r="C110" s="29" t="s">
        <v>59</v>
      </c>
      <c r="D110" s="30">
        <v>0</v>
      </c>
      <c r="E110" s="30">
        <f>D110*E111*E112/10000</f>
        <v>0</v>
      </c>
      <c r="F110" s="30">
        <f>E110*F111*F112/10000</f>
        <v>0</v>
      </c>
      <c r="G110" s="30">
        <f>F110*G111*G112/10000</f>
        <v>0</v>
      </c>
      <c r="H110" s="30">
        <f>G110*H111*H112/10000</f>
        <v>0</v>
      </c>
      <c r="I110" s="30">
        <f t="shared" ref="I110:J110" si="37">H110*I111*I112/10000</f>
        <v>0</v>
      </c>
      <c r="J110" s="30">
        <f t="shared" si="37"/>
        <v>0</v>
      </c>
    </row>
    <row r="111" spans="1:10" ht="51" customHeight="1">
      <c r="A111" s="61"/>
      <c r="B111" s="29" t="s">
        <v>63</v>
      </c>
      <c r="C111" s="29" t="s">
        <v>55</v>
      </c>
      <c r="D111" s="30"/>
      <c r="E111" s="30"/>
      <c r="F111" s="30"/>
      <c r="G111" s="30"/>
      <c r="H111" s="30"/>
      <c r="I111" s="30"/>
      <c r="J111" s="30"/>
    </row>
    <row r="112" spans="1:10" ht="26.25" customHeight="1">
      <c r="A112" s="61"/>
      <c r="B112" s="29" t="s">
        <v>61</v>
      </c>
      <c r="C112" s="29" t="s">
        <v>57</v>
      </c>
      <c r="D112" s="30"/>
      <c r="E112" s="30"/>
      <c r="F112" s="30"/>
      <c r="G112" s="30"/>
      <c r="H112" s="30"/>
      <c r="I112" s="30"/>
      <c r="J112" s="30"/>
    </row>
    <row r="113" spans="1:10" ht="26.25" customHeight="1">
      <c r="A113" s="61" t="s">
        <v>107</v>
      </c>
      <c r="B113" s="29" t="s">
        <v>108</v>
      </c>
      <c r="C113" s="29" t="s">
        <v>59</v>
      </c>
      <c r="D113" s="30">
        <v>0</v>
      </c>
      <c r="E113" s="30">
        <f>D113*E114*E115/10000</f>
        <v>0</v>
      </c>
      <c r="F113" s="30">
        <f>E113*F114*F115/10000</f>
        <v>0</v>
      </c>
      <c r="G113" s="30">
        <f>F113*G114*G115/10000</f>
        <v>0</v>
      </c>
      <c r="H113" s="30">
        <f>G113*H114*H115/10000</f>
        <v>0</v>
      </c>
      <c r="I113" s="30">
        <f t="shared" ref="I113:J113" si="38">H113*I114*I115/10000</f>
        <v>0</v>
      </c>
      <c r="J113" s="30">
        <f t="shared" si="38"/>
        <v>0</v>
      </c>
    </row>
    <row r="114" spans="1:10" ht="56.25" customHeight="1">
      <c r="A114" s="61"/>
      <c r="B114" s="29" t="s">
        <v>63</v>
      </c>
      <c r="C114" s="29" t="s">
        <v>55</v>
      </c>
      <c r="D114" s="30"/>
      <c r="E114" s="30"/>
      <c r="F114" s="30"/>
      <c r="G114" s="30"/>
      <c r="H114" s="30"/>
      <c r="I114" s="30"/>
      <c r="J114" s="30"/>
    </row>
    <row r="115" spans="1:10" ht="26.25" customHeight="1">
      <c r="A115" s="61"/>
      <c r="B115" s="29" t="s">
        <v>61</v>
      </c>
      <c r="C115" s="29" t="s">
        <v>57</v>
      </c>
      <c r="D115" s="30"/>
      <c r="E115" s="30"/>
      <c r="F115" s="30"/>
      <c r="G115" s="30"/>
      <c r="H115" s="30"/>
      <c r="I115" s="30"/>
      <c r="J115" s="30"/>
    </row>
    <row r="116" spans="1:10" ht="26.25" customHeight="1">
      <c r="A116" s="61" t="s">
        <v>109</v>
      </c>
      <c r="B116" s="29" t="s">
        <v>110</v>
      </c>
      <c r="C116" s="29" t="s">
        <v>59</v>
      </c>
      <c r="D116" s="30">
        <v>0</v>
      </c>
      <c r="E116" s="30">
        <f>D116*E117*E118/10000</f>
        <v>0</v>
      </c>
      <c r="F116" s="30">
        <f>E116*F117*F118/10000</f>
        <v>0</v>
      </c>
      <c r="G116" s="30">
        <f>F116*G117*G118/10000</f>
        <v>0</v>
      </c>
      <c r="H116" s="30">
        <f>G116*H117*H118/10000</f>
        <v>0</v>
      </c>
      <c r="I116" s="30">
        <f t="shared" ref="I116:J116" si="39">H116*I117*I118/10000</f>
        <v>0</v>
      </c>
      <c r="J116" s="30">
        <f t="shared" si="39"/>
        <v>0</v>
      </c>
    </row>
    <row r="117" spans="1:10" ht="51" customHeight="1">
      <c r="A117" s="61"/>
      <c r="B117" s="29" t="s">
        <v>63</v>
      </c>
      <c r="C117" s="29" t="s">
        <v>55</v>
      </c>
      <c r="D117" s="30"/>
      <c r="E117" s="30"/>
      <c r="F117" s="30"/>
      <c r="G117" s="30"/>
      <c r="H117" s="30"/>
      <c r="I117" s="30"/>
      <c r="J117" s="30"/>
    </row>
    <row r="118" spans="1:10" ht="26.25" customHeight="1">
      <c r="A118" s="61"/>
      <c r="B118" s="29" t="s">
        <v>61</v>
      </c>
      <c r="C118" s="29" t="s">
        <v>57</v>
      </c>
      <c r="D118" s="30"/>
      <c r="E118" s="30"/>
      <c r="F118" s="30"/>
      <c r="G118" s="30"/>
      <c r="H118" s="30"/>
      <c r="I118" s="30"/>
      <c r="J118" s="30"/>
    </row>
    <row r="119" spans="1:10" ht="26.25" customHeight="1">
      <c r="A119" s="61" t="s">
        <v>111</v>
      </c>
      <c r="B119" s="29" t="s">
        <v>112</v>
      </c>
      <c r="C119" s="29" t="s">
        <v>59</v>
      </c>
      <c r="D119" s="30">
        <v>0</v>
      </c>
      <c r="E119" s="30">
        <f>D119*E120*E121/10000</f>
        <v>0</v>
      </c>
      <c r="F119" s="30">
        <f>E119*F120*F121/10000</f>
        <v>0</v>
      </c>
      <c r="G119" s="30">
        <f>F119*G120*G121/10000</f>
        <v>0</v>
      </c>
      <c r="H119" s="30">
        <f>G119*H120*H121/10000</f>
        <v>0</v>
      </c>
      <c r="I119" s="30">
        <f t="shared" ref="I119:J119" si="40">H119*I120*I121/10000</f>
        <v>0</v>
      </c>
      <c r="J119" s="30">
        <f t="shared" si="40"/>
        <v>0</v>
      </c>
    </row>
    <row r="120" spans="1:10" ht="55.5" customHeight="1">
      <c r="A120" s="61"/>
      <c r="B120" s="29" t="s">
        <v>63</v>
      </c>
      <c r="C120" s="29" t="s">
        <v>55</v>
      </c>
      <c r="D120" s="30"/>
      <c r="E120" s="30"/>
      <c r="F120" s="30"/>
      <c r="G120" s="30"/>
      <c r="H120" s="30"/>
      <c r="I120" s="30"/>
      <c r="J120" s="30"/>
    </row>
    <row r="121" spans="1:10" ht="26.25" customHeight="1">
      <c r="A121" s="61"/>
      <c r="B121" s="29" t="s">
        <v>61</v>
      </c>
      <c r="C121" s="29" t="s">
        <v>57</v>
      </c>
      <c r="D121" s="30"/>
      <c r="E121" s="30"/>
      <c r="F121" s="30"/>
      <c r="G121" s="30"/>
      <c r="H121" s="30"/>
      <c r="I121" s="30"/>
      <c r="J121" s="30"/>
    </row>
    <row r="122" spans="1:10" ht="79.5" customHeight="1">
      <c r="A122" s="61">
        <v>4</v>
      </c>
      <c r="B122" s="29" t="s">
        <v>113</v>
      </c>
      <c r="C122" s="29" t="s">
        <v>59</v>
      </c>
      <c r="D122" s="33">
        <v>0</v>
      </c>
      <c r="E122" s="30">
        <f>D122*E123*E124/10000</f>
        <v>0</v>
      </c>
      <c r="F122" s="30">
        <f>E122*F123*F124/10000</f>
        <v>0</v>
      </c>
      <c r="G122" s="30">
        <f>F122*G123*G124/10000</f>
        <v>0</v>
      </c>
      <c r="H122" s="30">
        <f>G122*H123*H124/10000</f>
        <v>0</v>
      </c>
      <c r="I122" s="30">
        <f t="shared" ref="I122:J122" si="41">H122*I123*I124/10000</f>
        <v>0</v>
      </c>
      <c r="J122" s="30">
        <f t="shared" si="41"/>
        <v>0</v>
      </c>
    </row>
    <row r="123" spans="1:10" ht="51.75" customHeight="1">
      <c r="A123" s="61"/>
      <c r="B123" s="29" t="s">
        <v>63</v>
      </c>
      <c r="C123" s="29" t="s">
        <v>55</v>
      </c>
      <c r="D123" s="30"/>
      <c r="E123" s="30"/>
      <c r="F123" s="30"/>
      <c r="G123" s="30"/>
      <c r="H123" s="30"/>
      <c r="I123" s="30"/>
      <c r="J123" s="30"/>
    </row>
    <row r="124" spans="1:10" ht="27" customHeight="1">
      <c r="A124" s="61"/>
      <c r="B124" s="29" t="s">
        <v>61</v>
      </c>
      <c r="C124" s="29" t="s">
        <v>57</v>
      </c>
      <c r="D124" s="30"/>
      <c r="E124" s="30"/>
      <c r="F124" s="30"/>
      <c r="G124" s="30"/>
      <c r="H124" s="30"/>
      <c r="I124" s="30"/>
      <c r="J124" s="30"/>
    </row>
    <row r="125" spans="1:10" ht="94.5" customHeight="1">
      <c r="A125" s="61" t="s">
        <v>37</v>
      </c>
      <c r="B125" s="29" t="s">
        <v>114</v>
      </c>
      <c r="C125" s="29" t="s">
        <v>59</v>
      </c>
      <c r="D125" s="33">
        <v>0</v>
      </c>
      <c r="E125" s="30">
        <f>D125*E126*E127/10000</f>
        <v>0</v>
      </c>
      <c r="F125" s="30">
        <f>E125*F126*F127/10000</f>
        <v>0</v>
      </c>
      <c r="G125" s="30">
        <f>F125*G126*G127/10000</f>
        <v>0</v>
      </c>
      <c r="H125" s="30">
        <f>G125*H126*H127/10000</f>
        <v>0</v>
      </c>
      <c r="I125" s="30">
        <f t="shared" ref="I125:J125" si="42">H125*I126*I127/10000</f>
        <v>0</v>
      </c>
      <c r="J125" s="30">
        <f t="shared" si="42"/>
        <v>0</v>
      </c>
    </row>
    <row r="126" spans="1:10" ht="54" customHeight="1">
      <c r="A126" s="61"/>
      <c r="B126" s="29" t="s">
        <v>63</v>
      </c>
      <c r="C126" s="29" t="s">
        <v>55</v>
      </c>
      <c r="D126" s="30"/>
      <c r="E126" s="30"/>
      <c r="F126" s="30"/>
      <c r="G126" s="30"/>
      <c r="H126" s="30"/>
      <c r="I126" s="30"/>
      <c r="J126" s="30"/>
    </row>
    <row r="127" spans="1:10" ht="27" customHeight="1">
      <c r="A127" s="61"/>
      <c r="B127" s="29" t="s">
        <v>61</v>
      </c>
      <c r="C127" s="29" t="s">
        <v>57</v>
      </c>
      <c r="D127" s="30"/>
      <c r="E127" s="30"/>
      <c r="F127" s="30"/>
      <c r="G127" s="30"/>
      <c r="H127" s="30"/>
      <c r="I127" s="30"/>
      <c r="J127" s="30"/>
    </row>
    <row r="128" spans="1:10" ht="41.25" customHeight="1">
      <c r="A128" s="58"/>
      <c r="B128" s="58"/>
      <c r="C128" s="58"/>
      <c r="D128" s="58"/>
      <c r="E128" s="58"/>
      <c r="F128" s="58"/>
      <c r="G128" s="58"/>
      <c r="H128" s="58"/>
      <c r="I128" s="6"/>
      <c r="J128" s="6"/>
    </row>
    <row r="129" spans="1:10" ht="13.5" customHeight="1">
      <c r="A129" s="52" t="s">
        <v>0</v>
      </c>
      <c r="B129" s="52" t="s">
        <v>1</v>
      </c>
      <c r="C129" s="52" t="s">
        <v>2</v>
      </c>
      <c r="D129" s="9" t="s">
        <v>3</v>
      </c>
      <c r="E129" s="9" t="s">
        <v>4</v>
      </c>
      <c r="F129" s="52" t="s">
        <v>5</v>
      </c>
      <c r="G129" s="52"/>
      <c r="H129" s="52"/>
      <c r="I129" s="52"/>
      <c r="J129" s="52"/>
    </row>
    <row r="130" spans="1:10" ht="26.25" customHeight="1">
      <c r="A130" s="52"/>
      <c r="B130" s="52"/>
      <c r="C130" s="52"/>
      <c r="D130" s="10">
        <v>2018</v>
      </c>
      <c r="E130" s="9">
        <v>2019</v>
      </c>
      <c r="F130" s="10">
        <v>2020</v>
      </c>
      <c r="G130" s="10">
        <v>2021</v>
      </c>
      <c r="H130" s="10">
        <v>2022</v>
      </c>
      <c r="I130" s="10">
        <v>2023</v>
      </c>
      <c r="J130" s="10">
        <v>2024</v>
      </c>
    </row>
    <row r="131" spans="1:10" ht="18" customHeight="1">
      <c r="A131" s="20" t="s">
        <v>115</v>
      </c>
      <c r="B131" s="52" t="s">
        <v>116</v>
      </c>
      <c r="C131" s="52"/>
      <c r="D131" s="52"/>
      <c r="E131" s="52"/>
      <c r="F131" s="52"/>
      <c r="G131" s="52"/>
      <c r="H131" s="52"/>
      <c r="I131" s="52"/>
      <c r="J131" s="52"/>
    </row>
    <row r="132" spans="1:10" ht="33.75" customHeight="1">
      <c r="A132" s="61">
        <v>1</v>
      </c>
      <c r="B132" s="12" t="s">
        <v>117</v>
      </c>
      <c r="C132" s="24" t="s">
        <v>59</v>
      </c>
      <c r="D132" s="30">
        <f>D135+D144</f>
        <v>0</v>
      </c>
      <c r="E132" s="30">
        <f>E135+E144</f>
        <v>0</v>
      </c>
      <c r="F132" s="30">
        <f>F135+F144</f>
        <v>0</v>
      </c>
      <c r="G132" s="30">
        <f>G135+G144</f>
        <v>0</v>
      </c>
      <c r="H132" s="30">
        <f>H135+H144</f>
        <v>0</v>
      </c>
      <c r="I132" s="30">
        <f t="shared" ref="I132:J132" si="43">I135+I144</f>
        <v>0</v>
      </c>
      <c r="J132" s="30">
        <f t="shared" si="43"/>
        <v>0</v>
      </c>
    </row>
    <row r="133" spans="1:10" ht="53.25" customHeight="1">
      <c r="A133" s="61"/>
      <c r="B133" s="12" t="s">
        <v>63</v>
      </c>
      <c r="C133" s="24" t="s">
        <v>55</v>
      </c>
      <c r="D133" s="30">
        <v>0</v>
      </c>
      <c r="E133" s="30">
        <v>0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</row>
    <row r="134" spans="1:10" ht="25.5" customHeight="1">
      <c r="A134" s="61"/>
      <c r="B134" s="12" t="s">
        <v>61</v>
      </c>
      <c r="C134" s="24" t="s">
        <v>57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</row>
    <row r="135" spans="1:10" ht="39.75" customHeight="1">
      <c r="A135" s="61" t="s">
        <v>12</v>
      </c>
      <c r="B135" s="12" t="s">
        <v>118</v>
      </c>
      <c r="C135" s="24" t="s">
        <v>59</v>
      </c>
      <c r="D135" s="30">
        <f>D138+D140+D142</f>
        <v>0</v>
      </c>
      <c r="E135" s="30">
        <f>E138+E140+E142</f>
        <v>0</v>
      </c>
      <c r="F135" s="30">
        <f>F138+F140+F142</f>
        <v>0</v>
      </c>
      <c r="G135" s="30">
        <f>G138+G140+G142</f>
        <v>0</v>
      </c>
      <c r="H135" s="30">
        <f>H138+H140+H142</f>
        <v>0</v>
      </c>
      <c r="I135" s="30">
        <f t="shared" ref="I135:J135" si="44">I138+I140+I142</f>
        <v>0</v>
      </c>
      <c r="J135" s="30">
        <f t="shared" si="44"/>
        <v>0</v>
      </c>
    </row>
    <row r="136" spans="1:10" ht="63.75">
      <c r="A136" s="61"/>
      <c r="B136" s="12" t="s">
        <v>63</v>
      </c>
      <c r="C136" s="24" t="s">
        <v>55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</row>
    <row r="137" spans="1:10" ht="26.25" customHeight="1">
      <c r="A137" s="61"/>
      <c r="B137" s="12" t="s">
        <v>61</v>
      </c>
      <c r="C137" s="24" t="s">
        <v>57</v>
      </c>
      <c r="D137" s="30"/>
      <c r="E137" s="30"/>
      <c r="F137" s="30"/>
      <c r="G137" s="30"/>
      <c r="H137" s="30"/>
      <c r="I137" s="30"/>
      <c r="J137" s="30"/>
    </row>
    <row r="138" spans="1:10" s="1" customFormat="1" ht="28.5" customHeight="1">
      <c r="A138" s="56" t="s">
        <v>119</v>
      </c>
      <c r="B138" s="34" t="s">
        <v>120</v>
      </c>
      <c r="C138" s="24" t="s">
        <v>59</v>
      </c>
      <c r="D138" s="30">
        <v>0</v>
      </c>
      <c r="E138" s="30">
        <f>D138*E139*E137/10000</f>
        <v>0</v>
      </c>
      <c r="F138" s="30">
        <f>E138*F139*F137/10000</f>
        <v>0</v>
      </c>
      <c r="G138" s="30">
        <f>F138*G139*G137/10000</f>
        <v>0</v>
      </c>
      <c r="H138" s="30">
        <f>G138*H139*H137/10000</f>
        <v>0</v>
      </c>
      <c r="I138" s="30">
        <f t="shared" ref="I138:J138" si="45">H138*I139*I137/10000</f>
        <v>0</v>
      </c>
      <c r="J138" s="30">
        <f t="shared" si="45"/>
        <v>0</v>
      </c>
    </row>
    <row r="139" spans="1:10" s="1" customFormat="1" ht="26.25" customHeight="1">
      <c r="A139" s="56"/>
      <c r="B139" s="34" t="s">
        <v>121</v>
      </c>
      <c r="C139" s="24" t="s">
        <v>57</v>
      </c>
      <c r="D139" s="30"/>
      <c r="E139" s="30"/>
      <c r="F139" s="30"/>
      <c r="G139" s="30"/>
      <c r="H139" s="30"/>
      <c r="I139" s="30"/>
      <c r="J139" s="30"/>
    </row>
    <row r="140" spans="1:10" s="1" customFormat="1" ht="26.25" customHeight="1">
      <c r="A140" s="56" t="s">
        <v>122</v>
      </c>
      <c r="B140" s="34" t="s">
        <v>123</v>
      </c>
      <c r="C140" s="24" t="s">
        <v>59</v>
      </c>
      <c r="D140" s="30">
        <v>0</v>
      </c>
      <c r="E140" s="30">
        <f>D140*E141*E137/10000</f>
        <v>0</v>
      </c>
      <c r="F140" s="30">
        <f>E140*F141*F137/10000</f>
        <v>0</v>
      </c>
      <c r="G140" s="30">
        <f>F140*G141*G137/10000</f>
        <v>0</v>
      </c>
      <c r="H140" s="30">
        <f>G140*H141*H137/10000</f>
        <v>0</v>
      </c>
      <c r="I140" s="30">
        <f t="shared" ref="I140:J140" si="46">H140*I141*I137/10000</f>
        <v>0</v>
      </c>
      <c r="J140" s="30">
        <f t="shared" si="46"/>
        <v>0</v>
      </c>
    </row>
    <row r="141" spans="1:10" s="1" customFormat="1" ht="26.25" customHeight="1">
      <c r="A141" s="56"/>
      <c r="B141" s="34" t="s">
        <v>121</v>
      </c>
      <c r="C141" s="24" t="s">
        <v>55</v>
      </c>
      <c r="D141" s="30"/>
      <c r="E141" s="30"/>
      <c r="F141" s="30"/>
      <c r="G141" s="30"/>
      <c r="H141" s="30"/>
      <c r="I141" s="30"/>
      <c r="J141" s="30"/>
    </row>
    <row r="142" spans="1:10" s="1" customFormat="1" ht="42" customHeight="1">
      <c r="A142" s="56" t="s">
        <v>124</v>
      </c>
      <c r="B142" s="34" t="s">
        <v>125</v>
      </c>
      <c r="C142" s="24" t="s">
        <v>59</v>
      </c>
      <c r="D142" s="30">
        <v>0</v>
      </c>
      <c r="E142" s="30">
        <f>D142*E143*E137/10000</f>
        <v>0</v>
      </c>
      <c r="F142" s="30">
        <f>E142*F143*F137/10000</f>
        <v>0</v>
      </c>
      <c r="G142" s="30">
        <f>F142*G143*G137/10000</f>
        <v>0</v>
      </c>
      <c r="H142" s="30">
        <f>G142*H143*H137/10000</f>
        <v>0</v>
      </c>
      <c r="I142" s="30">
        <f t="shared" ref="I142:J142" si="47">H142*I143*I137/10000</f>
        <v>0</v>
      </c>
      <c r="J142" s="30">
        <f t="shared" si="47"/>
        <v>0</v>
      </c>
    </row>
    <row r="143" spans="1:10" s="1" customFormat="1" ht="26.25" customHeight="1">
      <c r="A143" s="56"/>
      <c r="B143" s="34" t="s">
        <v>121</v>
      </c>
      <c r="C143" s="24" t="s">
        <v>57</v>
      </c>
      <c r="D143" s="30"/>
      <c r="E143" s="30"/>
      <c r="F143" s="30"/>
      <c r="G143" s="30"/>
      <c r="H143" s="30"/>
      <c r="I143" s="30"/>
      <c r="J143" s="30"/>
    </row>
    <row r="144" spans="1:10" ht="39.75" customHeight="1">
      <c r="A144" s="61" t="s">
        <v>14</v>
      </c>
      <c r="B144" s="12" t="s">
        <v>126</v>
      </c>
      <c r="C144" s="13" t="s">
        <v>59</v>
      </c>
      <c r="D144" s="30">
        <f>D147+D149+D151</f>
        <v>0</v>
      </c>
      <c r="E144" s="30">
        <f>E147+E149+E151</f>
        <v>0</v>
      </c>
      <c r="F144" s="30">
        <f>F147+F149+F151</f>
        <v>0</v>
      </c>
      <c r="G144" s="30">
        <f>G147+G149+G151</f>
        <v>0</v>
      </c>
      <c r="H144" s="30">
        <f>H147+H149+H151</f>
        <v>0</v>
      </c>
      <c r="I144" s="30">
        <f t="shared" ref="I144:J144" si="48">I147+I149+I151</f>
        <v>0</v>
      </c>
      <c r="J144" s="30">
        <f t="shared" si="48"/>
        <v>0</v>
      </c>
    </row>
    <row r="145" spans="1:10" ht="51.75" customHeight="1">
      <c r="A145" s="61"/>
      <c r="B145" s="12" t="s">
        <v>63</v>
      </c>
      <c r="C145" s="13" t="s">
        <v>127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</row>
    <row r="146" spans="1:10" ht="38.25">
      <c r="A146" s="61"/>
      <c r="B146" s="12" t="s">
        <v>61</v>
      </c>
      <c r="C146" s="13" t="s">
        <v>57</v>
      </c>
      <c r="D146" s="16"/>
      <c r="E146" s="30"/>
      <c r="F146" s="30"/>
      <c r="G146" s="30"/>
      <c r="H146" s="30"/>
      <c r="I146" s="30"/>
      <c r="J146" s="30"/>
    </row>
    <row r="147" spans="1:10" s="1" customFormat="1" ht="24.75" customHeight="1">
      <c r="A147" s="56" t="s">
        <v>128</v>
      </c>
      <c r="B147" s="34" t="s">
        <v>120</v>
      </c>
      <c r="C147" s="13" t="s">
        <v>59</v>
      </c>
      <c r="D147" s="16">
        <v>0</v>
      </c>
      <c r="E147" s="30">
        <f>D147*E148*E146/10000</f>
        <v>0</v>
      </c>
      <c r="F147" s="30">
        <f>E147*F148*F146/10000</f>
        <v>0</v>
      </c>
      <c r="G147" s="30">
        <f>F147*G148*G146/10000</f>
        <v>0</v>
      </c>
      <c r="H147" s="30">
        <f>G147*H148*H146/10000</f>
        <v>0</v>
      </c>
      <c r="I147" s="30">
        <f t="shared" ref="I147:J147" si="49">H147*I148*I146/10000</f>
        <v>0</v>
      </c>
      <c r="J147" s="30">
        <f t="shared" si="49"/>
        <v>0</v>
      </c>
    </row>
    <row r="148" spans="1:10" s="1" customFormat="1" ht="38.25">
      <c r="A148" s="56"/>
      <c r="B148" s="34" t="s">
        <v>121</v>
      </c>
      <c r="C148" s="13" t="s">
        <v>57</v>
      </c>
      <c r="D148" s="30"/>
      <c r="E148" s="30"/>
      <c r="F148" s="30"/>
      <c r="G148" s="30"/>
      <c r="H148" s="30"/>
      <c r="I148" s="30"/>
      <c r="J148" s="30"/>
    </row>
    <row r="149" spans="1:10" s="1" customFormat="1" ht="26.25" customHeight="1">
      <c r="A149" s="56" t="s">
        <v>129</v>
      </c>
      <c r="B149" s="34" t="s">
        <v>123</v>
      </c>
      <c r="C149" s="13" t="s">
        <v>59</v>
      </c>
      <c r="D149" s="16">
        <v>0</v>
      </c>
      <c r="E149" s="30">
        <f>D149*E150*E146/10000</f>
        <v>0</v>
      </c>
      <c r="F149" s="30">
        <f>E149*F150*F146/10000</f>
        <v>0</v>
      </c>
      <c r="G149" s="30">
        <f>F149*G150*G146/10000</f>
        <v>0</v>
      </c>
      <c r="H149" s="30">
        <f>G149*H150*H146/10000</f>
        <v>0</v>
      </c>
      <c r="I149" s="30">
        <f t="shared" ref="I149:J149" si="50">H149*I150*I146/10000</f>
        <v>0</v>
      </c>
      <c r="J149" s="30">
        <f t="shared" si="50"/>
        <v>0</v>
      </c>
    </row>
    <row r="150" spans="1:10" s="1" customFormat="1" ht="51" customHeight="1">
      <c r="A150" s="56"/>
      <c r="B150" s="34" t="s">
        <v>121</v>
      </c>
      <c r="C150" s="13" t="s">
        <v>55</v>
      </c>
      <c r="D150" s="30"/>
      <c r="E150" s="30"/>
      <c r="F150" s="30"/>
      <c r="G150" s="30"/>
      <c r="H150" s="30"/>
      <c r="I150" s="30"/>
      <c r="J150" s="30"/>
    </row>
    <row r="151" spans="1:10" s="1" customFormat="1" ht="41.25" customHeight="1">
      <c r="A151" s="56" t="s">
        <v>130</v>
      </c>
      <c r="B151" s="34" t="s">
        <v>125</v>
      </c>
      <c r="C151" s="13" t="s">
        <v>59</v>
      </c>
      <c r="D151" s="16">
        <v>0</v>
      </c>
      <c r="E151" s="30">
        <f>D151*E152*E146/10000</f>
        <v>0</v>
      </c>
      <c r="F151" s="30">
        <f>E151*F152*F146/10000</f>
        <v>0</v>
      </c>
      <c r="G151" s="30">
        <f>F151*G152*G146/10000</f>
        <v>0</v>
      </c>
      <c r="H151" s="30">
        <f>G151*H152*H146/10000</f>
        <v>0</v>
      </c>
      <c r="I151" s="30">
        <f t="shared" ref="I151:J151" si="51">H151*I152*I146/10000</f>
        <v>0</v>
      </c>
      <c r="J151" s="30">
        <f t="shared" si="51"/>
        <v>0</v>
      </c>
    </row>
    <row r="152" spans="1:10" s="1" customFormat="1" ht="38.25">
      <c r="A152" s="56"/>
      <c r="B152" s="34" t="s">
        <v>121</v>
      </c>
      <c r="C152" s="13" t="s">
        <v>57</v>
      </c>
      <c r="D152" s="30"/>
      <c r="E152" s="30"/>
      <c r="F152" s="30"/>
      <c r="G152" s="30"/>
      <c r="H152" s="30"/>
      <c r="I152" s="30"/>
      <c r="J152" s="30"/>
    </row>
    <row r="153" spans="1:10" ht="43.5" customHeight="1">
      <c r="A153" s="58"/>
      <c r="B153" s="58"/>
      <c r="C153" s="58"/>
      <c r="D153" s="58"/>
      <c r="E153" s="58"/>
      <c r="F153" s="58"/>
      <c r="G153" s="58"/>
      <c r="H153" s="58"/>
      <c r="I153" s="6"/>
      <c r="J153" s="6"/>
    </row>
    <row r="154" spans="1:10" ht="27" customHeight="1">
      <c r="A154" s="52" t="s">
        <v>0</v>
      </c>
      <c r="B154" s="52" t="s">
        <v>1</v>
      </c>
      <c r="C154" s="52" t="s">
        <v>2</v>
      </c>
      <c r="D154" s="9" t="s">
        <v>3</v>
      </c>
      <c r="E154" s="9" t="s">
        <v>4</v>
      </c>
      <c r="F154" s="52" t="s">
        <v>5</v>
      </c>
      <c r="G154" s="52"/>
      <c r="H154" s="52"/>
      <c r="I154" s="52"/>
      <c r="J154" s="52"/>
    </row>
    <row r="155" spans="1:10">
      <c r="A155" s="52"/>
      <c r="B155" s="52"/>
      <c r="C155" s="52"/>
      <c r="D155" s="10">
        <v>2018</v>
      </c>
      <c r="E155" s="9">
        <v>2019</v>
      </c>
      <c r="F155" s="10">
        <v>2020</v>
      </c>
      <c r="G155" s="10">
        <v>2021</v>
      </c>
      <c r="H155" s="10">
        <v>2022</v>
      </c>
      <c r="I155" s="10">
        <v>2023</v>
      </c>
      <c r="J155" s="10">
        <v>2024</v>
      </c>
    </row>
    <row r="156" spans="1:10">
      <c r="A156" s="20" t="s">
        <v>132</v>
      </c>
      <c r="B156" s="52" t="s">
        <v>133</v>
      </c>
      <c r="C156" s="52"/>
      <c r="D156" s="52"/>
      <c r="E156" s="52"/>
      <c r="F156" s="52"/>
      <c r="G156" s="52"/>
      <c r="H156" s="52"/>
      <c r="I156" s="52"/>
      <c r="J156" s="52"/>
    </row>
    <row r="157" spans="1:10" ht="33.75" customHeight="1">
      <c r="A157" s="61">
        <v>1</v>
      </c>
      <c r="B157" s="12" t="s">
        <v>134</v>
      </c>
      <c r="C157" s="12" t="s">
        <v>59</v>
      </c>
      <c r="D157" s="19">
        <v>0</v>
      </c>
      <c r="E157" s="16">
        <f>D157*E158*E159/10000</f>
        <v>0</v>
      </c>
      <c r="F157" s="16">
        <f>E157*F158*F159/10000</f>
        <v>0</v>
      </c>
      <c r="G157" s="16">
        <f>F157*G158*G159/10000</f>
        <v>0</v>
      </c>
      <c r="H157" s="16">
        <f>G157*H158*H159/10000</f>
        <v>0</v>
      </c>
      <c r="I157" s="16">
        <f t="shared" ref="I157:J157" si="52">H157*I158*I159/10000</f>
        <v>0</v>
      </c>
      <c r="J157" s="16">
        <f t="shared" si="52"/>
        <v>0</v>
      </c>
    </row>
    <row r="158" spans="1:10" ht="32.25" customHeight="1">
      <c r="A158" s="61"/>
      <c r="B158" s="12" t="s">
        <v>135</v>
      </c>
      <c r="C158" s="12" t="s">
        <v>136</v>
      </c>
      <c r="D158" s="19"/>
      <c r="E158" s="19"/>
      <c r="F158" s="19"/>
      <c r="G158" s="19"/>
      <c r="H158" s="19"/>
      <c r="I158" s="19"/>
      <c r="J158" s="19"/>
    </row>
    <row r="159" spans="1:10" ht="30" customHeight="1">
      <c r="A159" s="61"/>
      <c r="B159" s="12" t="s">
        <v>61</v>
      </c>
      <c r="C159" s="12" t="s">
        <v>57</v>
      </c>
      <c r="D159" s="19"/>
      <c r="E159" s="19"/>
      <c r="F159" s="19"/>
      <c r="G159" s="19"/>
      <c r="H159" s="19"/>
      <c r="I159" s="19"/>
      <c r="J159" s="19"/>
    </row>
    <row r="160" spans="1:10" ht="41.25" customHeight="1">
      <c r="A160" s="61">
        <v>2</v>
      </c>
      <c r="B160" s="12" t="s">
        <v>137</v>
      </c>
      <c r="C160" s="12" t="s">
        <v>59</v>
      </c>
      <c r="D160" s="19">
        <v>0</v>
      </c>
      <c r="E160" s="16">
        <f>D160*E161*E162/10000</f>
        <v>0</v>
      </c>
      <c r="F160" s="16">
        <f>E160*F161*F162/10000</f>
        <v>0</v>
      </c>
      <c r="G160" s="16">
        <f>F160*G161*G162/10000</f>
        <v>0</v>
      </c>
      <c r="H160" s="16">
        <f>G160*H161*H162/10000</f>
        <v>0</v>
      </c>
      <c r="I160" s="16">
        <f t="shared" ref="I160:J160" si="53">H160*I161*I162/10000</f>
        <v>0</v>
      </c>
      <c r="J160" s="16">
        <f t="shared" si="53"/>
        <v>0</v>
      </c>
    </row>
    <row r="161" spans="1:10" ht="33" customHeight="1">
      <c r="A161" s="61"/>
      <c r="B161" s="12" t="s">
        <v>138</v>
      </c>
      <c r="C161" s="12" t="s">
        <v>136</v>
      </c>
      <c r="D161" s="19"/>
      <c r="E161" s="19"/>
      <c r="F161" s="19"/>
      <c r="G161" s="19"/>
      <c r="H161" s="19"/>
      <c r="I161" s="19"/>
      <c r="J161" s="19"/>
    </row>
    <row r="162" spans="1:10" ht="37.5" customHeight="1">
      <c r="A162" s="61"/>
      <c r="B162" s="12" t="s">
        <v>61</v>
      </c>
      <c r="C162" s="12" t="s">
        <v>57</v>
      </c>
      <c r="D162" s="19"/>
      <c r="E162" s="19"/>
      <c r="F162" s="19"/>
      <c r="G162" s="19"/>
      <c r="H162" s="19"/>
      <c r="I162" s="19"/>
      <c r="J162" s="19"/>
    </row>
    <row r="163" spans="1:10" ht="38.25">
      <c r="A163" s="53" t="s">
        <v>32</v>
      </c>
      <c r="B163" s="24" t="s">
        <v>139</v>
      </c>
      <c r="C163" s="24" t="s">
        <v>59</v>
      </c>
      <c r="D163" s="30">
        <v>0</v>
      </c>
      <c r="E163" s="16">
        <f>D163*E164*E165/10000</f>
        <v>0</v>
      </c>
      <c r="F163" s="16">
        <f>E163*F164*F165/10000</f>
        <v>0</v>
      </c>
      <c r="G163" s="16">
        <f>F163*G164*G165/10000</f>
        <v>0</v>
      </c>
      <c r="H163" s="16">
        <f>G163*H164*H165/10000</f>
        <v>0</v>
      </c>
      <c r="I163" s="16">
        <f t="shared" ref="I163:J163" si="54">H163*I164*I165/10000</f>
        <v>0</v>
      </c>
      <c r="J163" s="16">
        <f t="shared" si="54"/>
        <v>0</v>
      </c>
    </row>
    <row r="164" spans="1:10" ht="38.25">
      <c r="A164" s="53"/>
      <c r="B164" s="24" t="s">
        <v>140</v>
      </c>
      <c r="C164" s="24" t="s">
        <v>136</v>
      </c>
      <c r="D164" s="19"/>
      <c r="E164" s="19"/>
      <c r="F164" s="19"/>
      <c r="G164" s="19"/>
      <c r="H164" s="19"/>
      <c r="I164" s="19"/>
      <c r="J164" s="19"/>
    </row>
    <row r="165" spans="1:10" ht="27.75" customHeight="1">
      <c r="A165" s="53"/>
      <c r="B165" s="24" t="s">
        <v>61</v>
      </c>
      <c r="C165" s="24" t="s">
        <v>57</v>
      </c>
      <c r="D165" s="19"/>
      <c r="E165" s="19"/>
      <c r="F165" s="19"/>
      <c r="G165" s="19"/>
      <c r="H165" s="19"/>
      <c r="I165" s="19"/>
      <c r="J165" s="19"/>
    </row>
    <row r="166" spans="1:10" ht="42.75" customHeight="1">
      <c r="A166" s="62"/>
      <c r="B166" s="62"/>
      <c r="C166" s="62"/>
      <c r="D166" s="62"/>
      <c r="E166" s="62"/>
      <c r="F166" s="62"/>
      <c r="G166" s="62"/>
      <c r="H166" s="62"/>
      <c r="I166" s="7"/>
      <c r="J166" s="7"/>
    </row>
    <row r="167" spans="1:10" ht="24.75" customHeight="1">
      <c r="A167" s="52" t="s">
        <v>0</v>
      </c>
      <c r="B167" s="52" t="s">
        <v>1</v>
      </c>
      <c r="C167" s="52" t="s">
        <v>2</v>
      </c>
      <c r="D167" s="9" t="s">
        <v>3</v>
      </c>
      <c r="E167" s="9" t="s">
        <v>4</v>
      </c>
      <c r="F167" s="52" t="s">
        <v>5</v>
      </c>
      <c r="G167" s="52"/>
      <c r="H167" s="52"/>
      <c r="I167" s="52"/>
      <c r="J167" s="52"/>
    </row>
    <row r="168" spans="1:10">
      <c r="A168" s="52"/>
      <c r="B168" s="52"/>
      <c r="C168" s="52"/>
      <c r="D168" s="10">
        <v>2018</v>
      </c>
      <c r="E168" s="9">
        <v>2019</v>
      </c>
      <c r="F168" s="10">
        <v>2020</v>
      </c>
      <c r="G168" s="10">
        <v>2021</v>
      </c>
      <c r="H168" s="10">
        <v>2022</v>
      </c>
      <c r="I168" s="10">
        <v>2023</v>
      </c>
      <c r="J168" s="10">
        <v>2024</v>
      </c>
    </row>
    <row r="169" spans="1:10">
      <c r="A169" s="35" t="s">
        <v>141</v>
      </c>
      <c r="B169" s="66" t="s">
        <v>142</v>
      </c>
      <c r="C169" s="66"/>
      <c r="D169" s="66"/>
      <c r="E169" s="66"/>
      <c r="F169" s="66"/>
      <c r="G169" s="66"/>
      <c r="H169" s="66"/>
      <c r="I169" s="66"/>
      <c r="J169" s="66"/>
    </row>
    <row r="170" spans="1:10" ht="41.25" customHeight="1">
      <c r="A170" s="53">
        <v>1</v>
      </c>
      <c r="B170" s="24" t="s">
        <v>143</v>
      </c>
      <c r="C170" s="24" t="s">
        <v>59</v>
      </c>
      <c r="D170" s="30">
        <v>0</v>
      </c>
      <c r="E170" s="30">
        <f>D170*E171*E172/10000</f>
        <v>0</v>
      </c>
      <c r="F170" s="30">
        <f>E170*F171*F172/10000</f>
        <v>0</v>
      </c>
      <c r="G170" s="30">
        <f>F170*G171*G172/10000</f>
        <v>0</v>
      </c>
      <c r="H170" s="30">
        <f>G170*H171*H172/10000</f>
        <v>0</v>
      </c>
      <c r="I170" s="30">
        <f t="shared" ref="I170:J170" si="55">H170*I171*I172/10000</f>
        <v>0</v>
      </c>
      <c r="J170" s="30">
        <f t="shared" si="55"/>
        <v>0</v>
      </c>
    </row>
    <row r="171" spans="1:10" ht="51.75" customHeight="1">
      <c r="A171" s="53"/>
      <c r="B171" s="24" t="s">
        <v>144</v>
      </c>
      <c r="C171" s="24" t="s">
        <v>55</v>
      </c>
      <c r="D171" s="30">
        <v>0</v>
      </c>
      <c r="E171" s="30">
        <v>0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</row>
    <row r="172" spans="1:10" ht="38.25">
      <c r="A172" s="53"/>
      <c r="B172" s="24" t="s">
        <v>61</v>
      </c>
      <c r="C172" s="24" t="s">
        <v>57</v>
      </c>
      <c r="D172" s="30">
        <v>0</v>
      </c>
      <c r="E172" s="30">
        <v>0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</row>
    <row r="173" spans="1:10" ht="26.25" customHeight="1">
      <c r="A173" s="27" t="s">
        <v>145</v>
      </c>
      <c r="B173" s="24" t="s">
        <v>146</v>
      </c>
      <c r="C173" s="24" t="s">
        <v>59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</row>
    <row r="174" spans="1:10" ht="38.25">
      <c r="A174" s="27" t="s">
        <v>147</v>
      </c>
      <c r="B174" s="24" t="s">
        <v>148</v>
      </c>
      <c r="C174" s="24" t="s">
        <v>59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</row>
    <row r="175" spans="1:10" ht="38.25">
      <c r="A175" s="27" t="s">
        <v>149</v>
      </c>
      <c r="B175" s="24" t="s">
        <v>150</v>
      </c>
      <c r="C175" s="24" t="s">
        <v>59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</row>
    <row r="176" spans="1:10" ht="27" customHeight="1">
      <c r="A176" s="27" t="s">
        <v>151</v>
      </c>
      <c r="B176" s="24" t="s">
        <v>152</v>
      </c>
      <c r="C176" s="24" t="s">
        <v>59</v>
      </c>
      <c r="D176" s="30">
        <v>0</v>
      </c>
      <c r="E176" s="30">
        <v>0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</row>
    <row r="177" spans="1:10" ht="27.75" customHeight="1">
      <c r="A177" s="27" t="s">
        <v>153</v>
      </c>
      <c r="B177" s="24" t="s">
        <v>154</v>
      </c>
      <c r="C177" s="24" t="s">
        <v>59</v>
      </c>
      <c r="D177" s="30">
        <v>0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</row>
    <row r="178" spans="1:10" ht="42.75" customHeight="1">
      <c r="A178" s="27" t="s">
        <v>155</v>
      </c>
      <c r="B178" s="24" t="s">
        <v>156</v>
      </c>
      <c r="C178" s="24" t="s">
        <v>59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</row>
    <row r="179" spans="1:10" ht="27" customHeight="1">
      <c r="A179" s="27" t="s">
        <v>157</v>
      </c>
      <c r="B179" s="24" t="s">
        <v>158</v>
      </c>
      <c r="C179" s="24" t="s">
        <v>59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</row>
    <row r="180" spans="1:10" ht="27" customHeight="1">
      <c r="A180" s="27" t="s">
        <v>131</v>
      </c>
      <c r="B180" s="24" t="s">
        <v>159</v>
      </c>
      <c r="C180" s="24" t="s">
        <v>59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</row>
    <row r="181" spans="1:10" ht="31.5" customHeight="1">
      <c r="A181" s="18" t="s">
        <v>32</v>
      </c>
      <c r="B181" s="12" t="s">
        <v>160</v>
      </c>
      <c r="C181" s="12" t="s">
        <v>59</v>
      </c>
      <c r="D181" s="16">
        <f t="shared" ref="D181:H181" si="56">D170</f>
        <v>0</v>
      </c>
      <c r="E181" s="16">
        <f t="shared" si="56"/>
        <v>0</v>
      </c>
      <c r="F181" s="16">
        <f t="shared" si="56"/>
        <v>0</v>
      </c>
      <c r="G181" s="16">
        <f t="shared" si="56"/>
        <v>0</v>
      </c>
      <c r="H181" s="16">
        <f t="shared" si="56"/>
        <v>0</v>
      </c>
      <c r="I181" s="16">
        <f t="shared" ref="I181:J181" si="57">I170</f>
        <v>0</v>
      </c>
      <c r="J181" s="16">
        <f t="shared" si="57"/>
        <v>0</v>
      </c>
    </row>
    <row r="182" spans="1:10" ht="27" customHeight="1">
      <c r="A182" s="18" t="s">
        <v>65</v>
      </c>
      <c r="B182" s="12" t="s">
        <v>161</v>
      </c>
      <c r="C182" s="12" t="s">
        <v>59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</row>
    <row r="183" spans="1:10" ht="15.75" customHeight="1">
      <c r="A183" s="18" t="s">
        <v>67</v>
      </c>
      <c r="B183" s="12" t="s">
        <v>162</v>
      </c>
      <c r="C183" s="12"/>
      <c r="D183" s="16">
        <f>D181-D182</f>
        <v>0</v>
      </c>
      <c r="E183" s="16">
        <f>E181-E182</f>
        <v>0</v>
      </c>
      <c r="F183" s="16">
        <f>F181-F182</f>
        <v>0</v>
      </c>
      <c r="G183" s="16">
        <f>G181-G182</f>
        <v>0</v>
      </c>
      <c r="H183" s="16">
        <f>H181-H182</f>
        <v>0</v>
      </c>
      <c r="I183" s="16">
        <f t="shared" ref="I183:J183" si="58">I181-I182</f>
        <v>0</v>
      </c>
      <c r="J183" s="16">
        <f t="shared" si="58"/>
        <v>0</v>
      </c>
    </row>
    <row r="184" spans="1:10" ht="24.75" customHeight="1">
      <c r="A184" s="61" t="s">
        <v>163</v>
      </c>
      <c r="B184" s="36" t="s">
        <v>164</v>
      </c>
      <c r="C184" s="12" t="s">
        <v>59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</row>
    <row r="185" spans="1:10" ht="24.75" customHeight="1">
      <c r="A185" s="61"/>
      <c r="B185" s="36" t="s">
        <v>165</v>
      </c>
      <c r="C185" s="12" t="s">
        <v>59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</row>
    <row r="186" spans="1:10" ht="31.5" customHeight="1">
      <c r="A186" s="18" t="s">
        <v>166</v>
      </c>
      <c r="B186" s="36" t="s">
        <v>167</v>
      </c>
      <c r="C186" s="12" t="s">
        <v>59</v>
      </c>
      <c r="D186" s="16">
        <f t="shared" ref="D186:H186" si="59">D187+D188+D189</f>
        <v>0</v>
      </c>
      <c r="E186" s="16">
        <f t="shared" si="59"/>
        <v>0</v>
      </c>
      <c r="F186" s="16">
        <f t="shared" si="59"/>
        <v>0</v>
      </c>
      <c r="G186" s="16">
        <f t="shared" si="59"/>
        <v>0</v>
      </c>
      <c r="H186" s="16">
        <f t="shared" si="59"/>
        <v>0</v>
      </c>
      <c r="I186" s="16">
        <f t="shared" ref="I186:J186" si="60">I187+I188+I189</f>
        <v>0</v>
      </c>
      <c r="J186" s="16">
        <f t="shared" si="60"/>
        <v>0</v>
      </c>
    </row>
    <row r="187" spans="1:10" ht="31.5" customHeight="1">
      <c r="A187" s="18" t="s">
        <v>168</v>
      </c>
      <c r="B187" s="37" t="s">
        <v>169</v>
      </c>
      <c r="C187" s="12" t="s">
        <v>59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</row>
    <row r="188" spans="1:10" ht="31.5" customHeight="1">
      <c r="A188" s="18" t="s">
        <v>170</v>
      </c>
      <c r="B188" s="37" t="s">
        <v>171</v>
      </c>
      <c r="C188" s="12" t="s">
        <v>59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</row>
    <row r="189" spans="1:10" ht="40.5" customHeight="1">
      <c r="A189" s="18" t="s">
        <v>172</v>
      </c>
      <c r="B189" s="37" t="s">
        <v>173</v>
      </c>
      <c r="C189" s="12" t="s">
        <v>59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</row>
    <row r="190" spans="1:10" ht="25.5" customHeight="1">
      <c r="A190" s="18" t="s">
        <v>174</v>
      </c>
      <c r="B190" s="36" t="s">
        <v>175</v>
      </c>
      <c r="C190" s="12" t="s">
        <v>59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</row>
    <row r="191" spans="1:10" ht="26.25" customHeight="1">
      <c r="A191" s="18" t="s">
        <v>176</v>
      </c>
      <c r="B191" s="36" t="s">
        <v>177</v>
      </c>
      <c r="C191" s="12" t="s">
        <v>59</v>
      </c>
      <c r="D191" s="16">
        <f>D183-D184-D185-D186-D190</f>
        <v>0</v>
      </c>
      <c r="E191" s="16">
        <f>E183-E184-E185-E186-E190</f>
        <v>0</v>
      </c>
      <c r="F191" s="16">
        <f>F183-F184-F185-F186-F190</f>
        <v>0</v>
      </c>
      <c r="G191" s="16">
        <f>G183-G184-G185-G186-G190</f>
        <v>0</v>
      </c>
      <c r="H191" s="16">
        <f>H183-H184-H185-H186-H190</f>
        <v>0</v>
      </c>
      <c r="I191" s="16">
        <f t="shared" ref="I191:J191" si="61">I183-I184-I185-I186-I190</f>
        <v>0</v>
      </c>
      <c r="J191" s="16">
        <f t="shared" si="61"/>
        <v>0</v>
      </c>
    </row>
    <row r="192" spans="1:10" ht="40.5" customHeight="1">
      <c r="A192" s="58"/>
      <c r="B192" s="58"/>
      <c r="C192" s="58"/>
      <c r="D192" s="58"/>
      <c r="E192" s="58"/>
      <c r="F192" s="58"/>
      <c r="G192" s="58"/>
      <c r="H192" s="58"/>
      <c r="I192" s="6"/>
      <c r="J192" s="6"/>
    </row>
    <row r="193" spans="1:12" ht="27.75" customHeight="1">
      <c r="A193" s="52" t="s">
        <v>0</v>
      </c>
      <c r="B193" s="52" t="s">
        <v>1</v>
      </c>
      <c r="C193" s="52" t="s">
        <v>2</v>
      </c>
      <c r="D193" s="9" t="s">
        <v>3</v>
      </c>
      <c r="E193" s="9" t="s">
        <v>4</v>
      </c>
      <c r="F193" s="52" t="s">
        <v>5</v>
      </c>
      <c r="G193" s="52"/>
      <c r="H193" s="52"/>
      <c r="I193" s="52"/>
      <c r="J193" s="52"/>
    </row>
    <row r="194" spans="1:12">
      <c r="A194" s="52"/>
      <c r="B194" s="52"/>
      <c r="C194" s="52"/>
      <c r="D194" s="10">
        <v>2018</v>
      </c>
      <c r="E194" s="9">
        <v>2019</v>
      </c>
      <c r="F194" s="10">
        <v>2020</v>
      </c>
      <c r="G194" s="10">
        <v>2021</v>
      </c>
      <c r="H194" s="10">
        <v>2022</v>
      </c>
      <c r="I194" s="10">
        <v>2023</v>
      </c>
      <c r="J194" s="10">
        <v>2024</v>
      </c>
    </row>
    <row r="195" spans="1:12" ht="18.75" customHeight="1">
      <c r="A195" s="20" t="s">
        <v>178</v>
      </c>
      <c r="B195" s="52" t="s">
        <v>179</v>
      </c>
      <c r="C195" s="52"/>
      <c r="D195" s="52"/>
      <c r="E195" s="52"/>
      <c r="F195" s="52"/>
      <c r="G195" s="52"/>
      <c r="H195" s="52"/>
      <c r="I195" s="52"/>
      <c r="J195" s="52"/>
    </row>
    <row r="196" spans="1:12" ht="40.5" customHeight="1">
      <c r="A196" s="59">
        <v>1</v>
      </c>
      <c r="B196" s="38" t="s">
        <v>180</v>
      </c>
      <c r="C196" s="38" t="s">
        <v>59</v>
      </c>
      <c r="D196" s="39">
        <v>0</v>
      </c>
      <c r="E196" s="16">
        <f t="shared" ref="E196:J196" si="62">D196*E197*E198/10000</f>
        <v>0</v>
      </c>
      <c r="F196" s="16">
        <f t="shared" si="62"/>
        <v>0</v>
      </c>
      <c r="G196" s="16">
        <f t="shared" si="62"/>
        <v>0</v>
      </c>
      <c r="H196" s="16">
        <f t="shared" si="62"/>
        <v>0</v>
      </c>
      <c r="I196" s="16">
        <f t="shared" si="62"/>
        <v>0</v>
      </c>
      <c r="J196" s="16">
        <f t="shared" si="62"/>
        <v>0</v>
      </c>
    </row>
    <row r="197" spans="1:12" ht="52.5" customHeight="1">
      <c r="A197" s="59"/>
      <c r="B197" s="38" t="s">
        <v>63</v>
      </c>
      <c r="C197" s="38" t="s">
        <v>55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</row>
    <row r="198" spans="1:12" ht="33" customHeight="1">
      <c r="A198" s="59"/>
      <c r="B198" s="38" t="s">
        <v>61</v>
      </c>
      <c r="C198" s="38" t="s">
        <v>57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</row>
    <row r="199" spans="1:12" ht="30.75" customHeight="1">
      <c r="A199" s="18">
        <v>2</v>
      </c>
      <c r="B199" s="12" t="s">
        <v>181</v>
      </c>
      <c r="C199" s="12" t="s">
        <v>182</v>
      </c>
      <c r="D199" s="40">
        <v>0</v>
      </c>
      <c r="E199" s="40">
        <v>0</v>
      </c>
      <c r="F199" s="40">
        <v>0</v>
      </c>
      <c r="G199" s="40">
        <v>0</v>
      </c>
      <c r="H199" s="40">
        <v>0</v>
      </c>
      <c r="I199" s="40">
        <v>0</v>
      </c>
      <c r="J199" s="40">
        <v>0</v>
      </c>
    </row>
    <row r="200" spans="1:12" ht="38.25" customHeight="1">
      <c r="A200" s="18" t="s">
        <v>149</v>
      </c>
      <c r="B200" s="13" t="s">
        <v>183</v>
      </c>
      <c r="C200" s="12" t="s">
        <v>182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L200" s="1"/>
    </row>
    <row r="201" spans="1:12" ht="36.75" customHeight="1">
      <c r="A201" s="18">
        <v>3</v>
      </c>
      <c r="B201" s="12" t="s">
        <v>184</v>
      </c>
      <c r="C201" s="12" t="s">
        <v>185</v>
      </c>
      <c r="D201" s="19">
        <v>0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</row>
    <row r="202" spans="1:12" ht="39.75" customHeight="1">
      <c r="A202" s="58"/>
      <c r="B202" s="58"/>
      <c r="C202" s="58"/>
      <c r="D202" s="58"/>
      <c r="E202" s="58"/>
      <c r="F202" s="58"/>
      <c r="G202" s="58"/>
      <c r="H202" s="58"/>
      <c r="I202" s="6"/>
      <c r="J202" s="6"/>
    </row>
    <row r="203" spans="1:12" ht="15.75" customHeight="1">
      <c r="A203" s="52" t="s">
        <v>0</v>
      </c>
      <c r="B203" s="52" t="s">
        <v>1</v>
      </c>
      <c r="C203" s="52" t="s">
        <v>2</v>
      </c>
      <c r="D203" s="9" t="s">
        <v>3</v>
      </c>
      <c r="E203" s="9" t="s">
        <v>4</v>
      </c>
      <c r="F203" s="52" t="s">
        <v>5</v>
      </c>
      <c r="G203" s="52"/>
      <c r="H203" s="52"/>
      <c r="I203" s="52"/>
      <c r="J203" s="52"/>
    </row>
    <row r="204" spans="1:12" ht="27" customHeight="1">
      <c r="A204" s="52"/>
      <c r="B204" s="52"/>
      <c r="C204" s="52"/>
      <c r="D204" s="10">
        <v>2018</v>
      </c>
      <c r="E204" s="9">
        <v>2019</v>
      </c>
      <c r="F204" s="10">
        <v>2020</v>
      </c>
      <c r="G204" s="10">
        <v>2021</v>
      </c>
      <c r="H204" s="10">
        <v>2022</v>
      </c>
      <c r="I204" s="10">
        <v>2023</v>
      </c>
      <c r="J204" s="10">
        <v>2024</v>
      </c>
    </row>
    <row r="205" spans="1:12" ht="18.75" customHeight="1">
      <c r="A205" s="20" t="s">
        <v>186</v>
      </c>
      <c r="B205" s="52" t="s">
        <v>187</v>
      </c>
      <c r="C205" s="52"/>
      <c r="D205" s="52"/>
      <c r="E205" s="52"/>
      <c r="F205" s="52"/>
      <c r="G205" s="52"/>
      <c r="H205" s="52"/>
      <c r="I205" s="52"/>
      <c r="J205" s="52"/>
    </row>
    <row r="206" spans="1:12" ht="36" customHeight="1">
      <c r="A206" s="18">
        <v>2</v>
      </c>
      <c r="B206" s="12" t="s">
        <v>188</v>
      </c>
      <c r="C206" s="12" t="s">
        <v>189</v>
      </c>
      <c r="D206" s="19">
        <v>25.6</v>
      </c>
      <c r="E206" s="19">
        <v>25.6</v>
      </c>
      <c r="F206" s="19">
        <v>25.6</v>
      </c>
      <c r="G206" s="19">
        <v>25.6</v>
      </c>
      <c r="H206" s="19">
        <v>25.6</v>
      </c>
      <c r="I206" s="19">
        <v>25.6</v>
      </c>
      <c r="J206" s="19">
        <v>25.6</v>
      </c>
    </row>
    <row r="207" spans="1:12" ht="35.25" customHeight="1">
      <c r="A207" s="17" t="s">
        <v>32</v>
      </c>
      <c r="B207" s="13" t="s">
        <v>190</v>
      </c>
      <c r="C207" s="13" t="s">
        <v>189</v>
      </c>
      <c r="D207" s="16">
        <v>25.6</v>
      </c>
      <c r="E207" s="16">
        <v>25.6</v>
      </c>
      <c r="F207" s="16">
        <v>25.6</v>
      </c>
      <c r="G207" s="16">
        <v>25.6</v>
      </c>
      <c r="H207" s="16">
        <v>25.6</v>
      </c>
      <c r="I207" s="16">
        <v>25.6</v>
      </c>
      <c r="J207" s="16">
        <v>25.6</v>
      </c>
    </row>
    <row r="208" spans="1:12" ht="44.25" customHeight="1">
      <c r="A208" s="17" t="s">
        <v>34</v>
      </c>
      <c r="B208" s="13" t="s">
        <v>191</v>
      </c>
      <c r="C208" s="13" t="s">
        <v>192</v>
      </c>
      <c r="D208" s="16">
        <v>100</v>
      </c>
      <c r="E208" s="16">
        <f t="shared" ref="E208:J208" si="63">E207/E206*100</f>
        <v>100</v>
      </c>
      <c r="F208" s="16">
        <f t="shared" si="63"/>
        <v>100</v>
      </c>
      <c r="G208" s="16">
        <f t="shared" si="63"/>
        <v>100</v>
      </c>
      <c r="H208" s="16">
        <f t="shared" si="63"/>
        <v>100</v>
      </c>
      <c r="I208" s="16">
        <f t="shared" si="63"/>
        <v>100</v>
      </c>
      <c r="J208" s="16">
        <f t="shared" si="63"/>
        <v>100</v>
      </c>
    </row>
    <row r="209" spans="1:10" ht="43.5" customHeight="1">
      <c r="A209" s="60"/>
      <c r="B209" s="60"/>
      <c r="C209" s="60"/>
      <c r="D209" s="60"/>
      <c r="E209" s="60"/>
      <c r="F209" s="60"/>
      <c r="G209" s="60"/>
      <c r="H209" s="60"/>
      <c r="I209" s="8"/>
      <c r="J209" s="8"/>
    </row>
    <row r="210" spans="1:10" ht="27" customHeight="1">
      <c r="A210" s="52" t="s">
        <v>0</v>
      </c>
      <c r="B210" s="52" t="s">
        <v>1</v>
      </c>
      <c r="C210" s="52" t="s">
        <v>2</v>
      </c>
      <c r="D210" s="9" t="s">
        <v>3</v>
      </c>
      <c r="E210" s="9" t="s">
        <v>4</v>
      </c>
      <c r="F210" s="52" t="s">
        <v>5</v>
      </c>
      <c r="G210" s="52"/>
      <c r="H210" s="52"/>
      <c r="I210" s="52"/>
      <c r="J210" s="52"/>
    </row>
    <row r="211" spans="1:10" ht="13.5" customHeight="1">
      <c r="A211" s="52"/>
      <c r="B211" s="52"/>
      <c r="C211" s="52"/>
      <c r="D211" s="10">
        <v>2018</v>
      </c>
      <c r="E211" s="9">
        <v>2019</v>
      </c>
      <c r="F211" s="10">
        <v>2020</v>
      </c>
      <c r="G211" s="10">
        <v>2021</v>
      </c>
      <c r="H211" s="10">
        <v>2022</v>
      </c>
      <c r="I211" s="10">
        <v>2023</v>
      </c>
      <c r="J211" s="10">
        <v>2024</v>
      </c>
    </row>
    <row r="212" spans="1:10" ht="15" customHeight="1">
      <c r="A212" s="41" t="s">
        <v>193</v>
      </c>
      <c r="B212" s="67" t="s">
        <v>194</v>
      </c>
      <c r="C212" s="67"/>
      <c r="D212" s="67"/>
      <c r="E212" s="67"/>
      <c r="F212" s="67"/>
      <c r="G212" s="67"/>
      <c r="H212" s="67"/>
      <c r="I212" s="67"/>
      <c r="J212" s="67"/>
    </row>
    <row r="213" spans="1:10" ht="33.75" customHeight="1">
      <c r="A213" s="41">
        <v>1</v>
      </c>
      <c r="B213" s="48" t="s">
        <v>195</v>
      </c>
      <c r="C213" s="48" t="s">
        <v>50</v>
      </c>
      <c r="D213" s="49">
        <f>D214+D228</f>
        <v>33311.300000000003</v>
      </c>
      <c r="E213" s="49">
        <f t="shared" ref="E213" si="64">E214+E228</f>
        <v>39755.9</v>
      </c>
      <c r="F213" s="49">
        <v>14032.5</v>
      </c>
      <c r="G213" s="49">
        <v>11552.3</v>
      </c>
      <c r="H213" s="49">
        <v>11709.9</v>
      </c>
      <c r="I213" s="49">
        <f>H213*104/100</f>
        <v>12178.295999999998</v>
      </c>
      <c r="J213" s="49">
        <f>I213*104/100</f>
        <v>12665.427839999997</v>
      </c>
    </row>
    <row r="214" spans="1:10" ht="27" customHeight="1">
      <c r="A214" s="20" t="s">
        <v>12</v>
      </c>
      <c r="B214" s="46" t="s">
        <v>196</v>
      </c>
      <c r="C214" s="47" t="s">
        <v>50</v>
      </c>
      <c r="D214" s="50">
        <v>5458.4</v>
      </c>
      <c r="E214" s="50">
        <v>5573</v>
      </c>
      <c r="F214" s="49">
        <v>4824.8999999999996</v>
      </c>
      <c r="G214" s="49">
        <v>4939.8999999999996</v>
      </c>
      <c r="H214" s="49">
        <v>5058.8</v>
      </c>
      <c r="I214" s="49">
        <v>5058.8</v>
      </c>
      <c r="J214" s="49">
        <v>5058.8</v>
      </c>
    </row>
    <row r="215" spans="1:10" ht="38.25">
      <c r="A215" s="18" t="s">
        <v>122</v>
      </c>
      <c r="B215" s="12" t="s">
        <v>197</v>
      </c>
      <c r="C215" s="12" t="s">
        <v>50</v>
      </c>
      <c r="D215" s="51">
        <v>697.8</v>
      </c>
      <c r="E215" s="51">
        <v>774.9</v>
      </c>
      <c r="F215" s="16">
        <v>696</v>
      </c>
      <c r="G215" s="16">
        <v>723.8</v>
      </c>
      <c r="H215" s="16">
        <v>752.8</v>
      </c>
      <c r="I215" s="16">
        <v>752.8</v>
      </c>
      <c r="J215" s="16">
        <v>752.8</v>
      </c>
    </row>
    <row r="216" spans="1:10" ht="13.5" customHeight="1">
      <c r="A216" s="18" t="s">
        <v>124</v>
      </c>
      <c r="B216" s="12" t="s">
        <v>198</v>
      </c>
      <c r="C216" s="12" t="s">
        <v>50</v>
      </c>
      <c r="D216" s="51">
        <v>0</v>
      </c>
      <c r="E216" s="51">
        <v>0</v>
      </c>
      <c r="F216" s="16">
        <f t="shared" ref="F216:F243" si="65">E216*104.3/100</f>
        <v>0</v>
      </c>
      <c r="G216" s="16">
        <f t="shared" ref="G216:J243" si="66">F216*104/100</f>
        <v>0</v>
      </c>
      <c r="H216" s="16">
        <f t="shared" si="66"/>
        <v>0</v>
      </c>
      <c r="I216" s="16">
        <f t="shared" si="66"/>
        <v>0</v>
      </c>
      <c r="J216" s="16">
        <f t="shared" si="66"/>
        <v>0</v>
      </c>
    </row>
    <row r="217" spans="1:10" ht="38.25">
      <c r="A217" s="18" t="s">
        <v>199</v>
      </c>
      <c r="B217" s="12" t="s">
        <v>200</v>
      </c>
      <c r="C217" s="12" t="s">
        <v>50</v>
      </c>
      <c r="D217" s="51">
        <v>0</v>
      </c>
      <c r="E217" s="51">
        <v>0</v>
      </c>
      <c r="F217" s="16">
        <f t="shared" si="65"/>
        <v>0</v>
      </c>
      <c r="G217" s="16">
        <f t="shared" si="66"/>
        <v>0</v>
      </c>
      <c r="H217" s="16">
        <f t="shared" si="66"/>
        <v>0</v>
      </c>
      <c r="I217" s="16">
        <f t="shared" si="66"/>
        <v>0</v>
      </c>
      <c r="J217" s="16">
        <f t="shared" si="66"/>
        <v>0</v>
      </c>
    </row>
    <row r="218" spans="1:10" ht="38.25">
      <c r="A218" s="18" t="s">
        <v>201</v>
      </c>
      <c r="B218" s="12" t="s">
        <v>202</v>
      </c>
      <c r="C218" s="12" t="s">
        <v>50</v>
      </c>
      <c r="D218" s="51">
        <v>0</v>
      </c>
      <c r="E218" s="51">
        <v>0</v>
      </c>
      <c r="F218" s="16">
        <f t="shared" si="65"/>
        <v>0</v>
      </c>
      <c r="G218" s="16">
        <f t="shared" si="66"/>
        <v>0</v>
      </c>
      <c r="H218" s="16">
        <f t="shared" si="66"/>
        <v>0</v>
      </c>
      <c r="I218" s="16">
        <f t="shared" si="66"/>
        <v>0</v>
      </c>
      <c r="J218" s="16">
        <f t="shared" si="66"/>
        <v>0</v>
      </c>
    </row>
    <row r="219" spans="1:10" ht="38.25">
      <c r="A219" s="18" t="s">
        <v>203</v>
      </c>
      <c r="B219" s="12" t="s">
        <v>204</v>
      </c>
      <c r="C219" s="12" t="s">
        <v>50</v>
      </c>
      <c r="D219" s="51">
        <v>0</v>
      </c>
      <c r="E219" s="51">
        <v>0</v>
      </c>
      <c r="F219" s="16">
        <f t="shared" si="65"/>
        <v>0</v>
      </c>
      <c r="G219" s="16">
        <f t="shared" si="66"/>
        <v>0</v>
      </c>
      <c r="H219" s="16">
        <f t="shared" si="66"/>
        <v>0</v>
      </c>
      <c r="I219" s="16">
        <f t="shared" si="66"/>
        <v>0</v>
      </c>
      <c r="J219" s="16">
        <f t="shared" si="66"/>
        <v>0</v>
      </c>
    </row>
    <row r="220" spans="1:10" ht="39" customHeight="1">
      <c r="A220" s="20" t="s">
        <v>205</v>
      </c>
      <c r="B220" s="48" t="s">
        <v>206</v>
      </c>
      <c r="C220" s="48" t="s">
        <v>50</v>
      </c>
      <c r="D220" s="50">
        <f>D221+D222</f>
        <v>2196.1</v>
      </c>
      <c r="E220" s="50">
        <f t="shared" ref="E220" si="67">E221+E222</f>
        <v>1435.2</v>
      </c>
      <c r="F220" s="49">
        <v>1720.9</v>
      </c>
      <c r="G220" s="49">
        <v>1754.1</v>
      </c>
      <c r="H220" s="49">
        <v>1787.8</v>
      </c>
      <c r="I220" s="49">
        <v>1787.8</v>
      </c>
      <c r="J220" s="49">
        <v>1787.8</v>
      </c>
    </row>
    <row r="221" spans="1:10" ht="38.25">
      <c r="A221" s="18" t="s">
        <v>207</v>
      </c>
      <c r="B221" s="12" t="s">
        <v>208</v>
      </c>
      <c r="C221" s="12" t="s">
        <v>50</v>
      </c>
      <c r="D221" s="51">
        <v>79.599999999999994</v>
      </c>
      <c r="E221" s="51">
        <v>41</v>
      </c>
      <c r="F221" s="16">
        <v>63</v>
      </c>
      <c r="G221" s="16">
        <v>63</v>
      </c>
      <c r="H221" s="16">
        <v>63</v>
      </c>
      <c r="I221" s="16">
        <v>63</v>
      </c>
      <c r="J221" s="16">
        <v>63</v>
      </c>
    </row>
    <row r="222" spans="1:10" ht="38.25">
      <c r="A222" s="18" t="s">
        <v>209</v>
      </c>
      <c r="B222" s="12" t="s">
        <v>210</v>
      </c>
      <c r="C222" s="12" t="s">
        <v>50</v>
      </c>
      <c r="D222" s="51">
        <v>2116.5</v>
      </c>
      <c r="E222" s="51">
        <v>1394.2</v>
      </c>
      <c r="F222" s="16">
        <v>1657.9</v>
      </c>
      <c r="G222" s="16">
        <v>1691.1</v>
      </c>
      <c r="H222" s="16">
        <v>1724.8</v>
      </c>
      <c r="I222" s="16">
        <v>1724.8</v>
      </c>
      <c r="J222" s="16">
        <v>1724.8</v>
      </c>
    </row>
    <row r="223" spans="1:10" ht="42" customHeight="1">
      <c r="A223" s="18" t="s">
        <v>211</v>
      </c>
      <c r="B223" s="12" t="s">
        <v>212</v>
      </c>
      <c r="C223" s="12" t="s">
        <v>50</v>
      </c>
      <c r="D223" s="51">
        <v>0</v>
      </c>
      <c r="E223" s="51">
        <v>0</v>
      </c>
      <c r="F223" s="16">
        <f t="shared" si="65"/>
        <v>0</v>
      </c>
      <c r="G223" s="16">
        <f t="shared" si="66"/>
        <v>0</v>
      </c>
      <c r="H223" s="16">
        <f t="shared" si="66"/>
        <v>0</v>
      </c>
      <c r="I223" s="16">
        <f t="shared" si="66"/>
        <v>0</v>
      </c>
      <c r="J223" s="16">
        <f t="shared" si="66"/>
        <v>0</v>
      </c>
    </row>
    <row r="224" spans="1:10" ht="39.75" customHeight="1">
      <c r="A224" s="18" t="s">
        <v>213</v>
      </c>
      <c r="B224" s="12" t="s">
        <v>214</v>
      </c>
      <c r="C224" s="12" t="s">
        <v>50</v>
      </c>
      <c r="D224" s="51">
        <v>965.8</v>
      </c>
      <c r="E224" s="51">
        <v>1233.2</v>
      </c>
      <c r="F224" s="16">
        <v>1030.5</v>
      </c>
      <c r="G224" s="16">
        <v>1030.5</v>
      </c>
      <c r="H224" s="16">
        <v>1030.5</v>
      </c>
      <c r="I224" s="16">
        <v>1030.5</v>
      </c>
      <c r="J224" s="16">
        <v>1030.5</v>
      </c>
    </row>
    <row r="225" spans="1:10" ht="27.75" customHeight="1">
      <c r="A225" s="18" t="s">
        <v>215</v>
      </c>
      <c r="B225" s="12" t="s">
        <v>216</v>
      </c>
      <c r="C225" s="12" t="s">
        <v>50</v>
      </c>
      <c r="D225" s="51">
        <v>165.2</v>
      </c>
      <c r="E225" s="51">
        <v>737.9</v>
      </c>
      <c r="F225" s="16">
        <v>20.5</v>
      </c>
      <c r="G225" s="16">
        <v>20.5</v>
      </c>
      <c r="H225" s="16">
        <v>20.5</v>
      </c>
      <c r="I225" s="16">
        <v>20.5</v>
      </c>
      <c r="J225" s="16">
        <v>20.5</v>
      </c>
    </row>
    <row r="226" spans="1:10" ht="38.25">
      <c r="A226" s="18" t="s">
        <v>217</v>
      </c>
      <c r="B226" s="12" t="s">
        <v>218</v>
      </c>
      <c r="C226" s="12" t="s">
        <v>50</v>
      </c>
      <c r="D226" s="51">
        <v>60.8</v>
      </c>
      <c r="E226" s="51">
        <v>0</v>
      </c>
      <c r="F226" s="16">
        <f t="shared" si="65"/>
        <v>0</v>
      </c>
      <c r="G226" s="16">
        <f t="shared" si="66"/>
        <v>0</v>
      </c>
      <c r="H226" s="16">
        <f t="shared" si="66"/>
        <v>0</v>
      </c>
      <c r="I226" s="16">
        <f t="shared" si="66"/>
        <v>0</v>
      </c>
      <c r="J226" s="16">
        <f t="shared" si="66"/>
        <v>0</v>
      </c>
    </row>
    <row r="227" spans="1:10" ht="38.25">
      <c r="A227" s="18" t="s">
        <v>219</v>
      </c>
      <c r="B227" s="12" t="s">
        <v>220</v>
      </c>
      <c r="C227" s="12" t="s">
        <v>50</v>
      </c>
      <c r="D227" s="51">
        <v>182</v>
      </c>
      <c r="E227" s="51">
        <v>225.2</v>
      </c>
      <c r="F227" s="16">
        <v>221.9</v>
      </c>
      <c r="G227" s="16">
        <v>221.9</v>
      </c>
      <c r="H227" s="16">
        <v>221.9</v>
      </c>
      <c r="I227" s="16">
        <v>221.9</v>
      </c>
      <c r="J227" s="16">
        <v>221.9</v>
      </c>
    </row>
    <row r="228" spans="1:10" ht="38.25">
      <c r="A228" s="20" t="s">
        <v>14</v>
      </c>
      <c r="B228" s="46" t="s">
        <v>221</v>
      </c>
      <c r="C228" s="46" t="s">
        <v>50</v>
      </c>
      <c r="D228" s="50">
        <v>27852.9</v>
      </c>
      <c r="E228" s="50">
        <v>34182.9</v>
      </c>
      <c r="F228" s="49">
        <v>9207.6</v>
      </c>
      <c r="G228" s="49">
        <v>6612.4</v>
      </c>
      <c r="H228" s="49">
        <v>6651.1</v>
      </c>
      <c r="I228" s="49">
        <v>6651.1</v>
      </c>
      <c r="J228" s="49">
        <v>6651.1</v>
      </c>
    </row>
    <row r="229" spans="1:10" ht="38.25">
      <c r="A229" s="18" t="s">
        <v>128</v>
      </c>
      <c r="B229" s="12" t="s">
        <v>222</v>
      </c>
      <c r="C229" s="12" t="s">
        <v>50</v>
      </c>
      <c r="D229" s="51">
        <v>5307.6</v>
      </c>
      <c r="E229" s="51">
        <v>6558.5</v>
      </c>
      <c r="F229" s="16">
        <v>6279.1</v>
      </c>
      <c r="G229" s="16">
        <v>6459.1</v>
      </c>
      <c r="H229" s="16">
        <v>6647.6</v>
      </c>
      <c r="I229" s="16">
        <v>6647.6</v>
      </c>
      <c r="J229" s="16">
        <v>6647.6</v>
      </c>
    </row>
    <row r="230" spans="1:10" ht="38.25">
      <c r="A230" s="18" t="s">
        <v>129</v>
      </c>
      <c r="B230" s="12" t="s">
        <v>223</v>
      </c>
      <c r="C230" s="12" t="s">
        <v>50</v>
      </c>
      <c r="D230" s="51">
        <v>18816.599999999999</v>
      </c>
      <c r="E230" s="51">
        <v>23645.8</v>
      </c>
      <c r="F230" s="16">
        <v>148.30000000000001</v>
      </c>
      <c r="G230" s="16">
        <v>153.30000000000001</v>
      </c>
      <c r="H230" s="16">
        <v>3.5</v>
      </c>
      <c r="I230" s="16">
        <f t="shared" si="66"/>
        <v>3.64</v>
      </c>
      <c r="J230" s="16">
        <f t="shared" si="66"/>
        <v>3.7856000000000001</v>
      </c>
    </row>
    <row r="231" spans="1:10" ht="30" customHeight="1">
      <c r="A231" s="18" t="s">
        <v>130</v>
      </c>
      <c r="B231" s="12" t="s">
        <v>224</v>
      </c>
      <c r="C231" s="12" t="s">
        <v>50</v>
      </c>
      <c r="D231" s="51">
        <v>631</v>
      </c>
      <c r="E231" s="51">
        <v>146.69999999999999</v>
      </c>
      <c r="F231" s="16">
        <v>3.5</v>
      </c>
      <c r="G231" s="16">
        <v>3.5</v>
      </c>
      <c r="H231" s="16">
        <v>3.5</v>
      </c>
      <c r="I231" s="16">
        <f t="shared" si="66"/>
        <v>3.64</v>
      </c>
      <c r="J231" s="16">
        <f t="shared" si="66"/>
        <v>3.7856000000000001</v>
      </c>
    </row>
    <row r="232" spans="1:10" ht="38.25">
      <c r="A232" s="18" t="s">
        <v>225</v>
      </c>
      <c r="B232" s="12" t="s">
        <v>226</v>
      </c>
      <c r="C232" s="12" t="s">
        <v>50</v>
      </c>
      <c r="D232" s="51">
        <v>3217.8</v>
      </c>
      <c r="E232" s="51">
        <v>3561.9</v>
      </c>
      <c r="F232" s="16">
        <v>2780.2</v>
      </c>
      <c r="G232" s="16">
        <v>0</v>
      </c>
      <c r="H232" s="16">
        <f t="shared" si="66"/>
        <v>0</v>
      </c>
      <c r="I232" s="16">
        <f t="shared" si="66"/>
        <v>0</v>
      </c>
      <c r="J232" s="16">
        <f t="shared" si="66"/>
        <v>0</v>
      </c>
    </row>
    <row r="233" spans="1:10" ht="38.25">
      <c r="A233" s="20">
        <v>2</v>
      </c>
      <c r="B233" s="46" t="s">
        <v>227</v>
      </c>
      <c r="C233" s="48" t="s">
        <v>50</v>
      </c>
      <c r="D233" s="49">
        <f>D234+D235+D236+D237+D238+D239+D240+D241+D242+D243</f>
        <v>33012</v>
      </c>
      <c r="E233" s="49">
        <f t="shared" ref="E233" si="68">E234+E235+E236+E237+E238+E239+E240+E241+E242+E243</f>
        <v>40377.69999999999</v>
      </c>
      <c r="F233" s="49">
        <v>14032.5</v>
      </c>
      <c r="G233" s="49">
        <v>11267.3</v>
      </c>
      <c r="H233" s="49">
        <v>11124.6</v>
      </c>
      <c r="I233" s="49">
        <f t="shared" si="66"/>
        <v>11569.584000000001</v>
      </c>
      <c r="J233" s="49">
        <f t="shared" si="66"/>
        <v>12032.36736</v>
      </c>
    </row>
    <row r="234" spans="1:10" ht="27.75" customHeight="1">
      <c r="A234" s="18" t="s">
        <v>147</v>
      </c>
      <c r="B234" s="12" t="s">
        <v>228</v>
      </c>
      <c r="C234" s="13" t="s">
        <v>50</v>
      </c>
      <c r="D234" s="51">
        <v>5758.2</v>
      </c>
      <c r="E234" s="51">
        <v>6145.6</v>
      </c>
      <c r="F234" s="16">
        <v>6850.2</v>
      </c>
      <c r="G234" s="16">
        <v>7289.2</v>
      </c>
      <c r="H234" s="16">
        <v>6964.5</v>
      </c>
      <c r="I234" s="16">
        <v>0</v>
      </c>
      <c r="J234" s="16">
        <v>0</v>
      </c>
    </row>
    <row r="235" spans="1:10" ht="38.25">
      <c r="A235" s="18" t="s">
        <v>149</v>
      </c>
      <c r="B235" s="12" t="s">
        <v>229</v>
      </c>
      <c r="C235" s="12" t="s">
        <v>50</v>
      </c>
      <c r="D235" s="51">
        <v>137.1</v>
      </c>
      <c r="E235" s="51">
        <v>143.19999999999999</v>
      </c>
      <c r="F235" s="16">
        <v>144.80000000000001</v>
      </c>
      <c r="G235" s="16">
        <v>149.80000000000001</v>
      </c>
      <c r="H235" s="16">
        <v>0</v>
      </c>
      <c r="I235" s="16">
        <f t="shared" ref="I235" si="69">H235*104/100</f>
        <v>0</v>
      </c>
      <c r="J235" s="16">
        <f t="shared" ref="J235" si="70">I235*104/100</f>
        <v>0</v>
      </c>
    </row>
    <row r="236" spans="1:10" ht="38.25">
      <c r="A236" s="18" t="s">
        <v>151</v>
      </c>
      <c r="B236" s="12" t="s">
        <v>230</v>
      </c>
      <c r="C236" s="12" t="s">
        <v>50</v>
      </c>
      <c r="D236" s="51">
        <v>903.8</v>
      </c>
      <c r="E236" s="51">
        <v>165.9</v>
      </c>
      <c r="F236" s="16">
        <v>27.9</v>
      </c>
      <c r="G236" s="16">
        <v>3.5</v>
      </c>
      <c r="H236" s="16">
        <v>3.5</v>
      </c>
      <c r="I236" s="16">
        <f t="shared" si="66"/>
        <v>3.64</v>
      </c>
      <c r="J236" s="16">
        <f t="shared" si="66"/>
        <v>3.7856000000000001</v>
      </c>
    </row>
    <row r="237" spans="1:10" ht="29.25" customHeight="1">
      <c r="A237" s="18" t="s">
        <v>153</v>
      </c>
      <c r="B237" s="12" t="s">
        <v>231</v>
      </c>
      <c r="C237" s="12" t="s">
        <v>50</v>
      </c>
      <c r="D237" s="51">
        <v>5696</v>
      </c>
      <c r="E237" s="51">
        <v>2936.1</v>
      </c>
      <c r="F237" s="16">
        <v>4324.2</v>
      </c>
      <c r="G237" s="16">
        <v>1404</v>
      </c>
      <c r="H237" s="16">
        <v>1460.2</v>
      </c>
      <c r="I237" s="16">
        <v>1460.2</v>
      </c>
      <c r="J237" s="16">
        <v>1460.2</v>
      </c>
    </row>
    <row r="238" spans="1:10" ht="18" customHeight="1">
      <c r="A238" s="18" t="s">
        <v>155</v>
      </c>
      <c r="B238" s="12" t="s">
        <v>232</v>
      </c>
      <c r="C238" s="12" t="s">
        <v>50</v>
      </c>
      <c r="D238" s="51">
        <v>7011</v>
      </c>
      <c r="E238" s="51">
        <v>24403.1</v>
      </c>
      <c r="F238" s="16">
        <v>2055.3000000000002</v>
      </c>
      <c r="G238" s="16">
        <v>198.2</v>
      </c>
      <c r="H238" s="16">
        <v>108.2</v>
      </c>
      <c r="I238" s="16">
        <v>108.2</v>
      </c>
      <c r="J238" s="16">
        <v>108.2</v>
      </c>
    </row>
    <row r="239" spans="1:10" ht="38.25">
      <c r="A239" s="18" t="s">
        <v>157</v>
      </c>
      <c r="B239" s="12" t="s">
        <v>233</v>
      </c>
      <c r="C239" s="12" t="s">
        <v>50</v>
      </c>
      <c r="D239" s="51">
        <v>0</v>
      </c>
      <c r="E239" s="51">
        <v>0</v>
      </c>
      <c r="F239" s="16">
        <f t="shared" si="65"/>
        <v>0</v>
      </c>
      <c r="G239" s="16">
        <f t="shared" si="66"/>
        <v>0</v>
      </c>
      <c r="H239" s="16">
        <f t="shared" si="66"/>
        <v>0</v>
      </c>
      <c r="I239" s="16">
        <f t="shared" si="66"/>
        <v>0</v>
      </c>
      <c r="J239" s="16">
        <f t="shared" si="66"/>
        <v>0</v>
      </c>
    </row>
    <row r="240" spans="1:10" ht="28.5" customHeight="1">
      <c r="A240" s="18" t="s">
        <v>234</v>
      </c>
      <c r="B240" s="12" t="s">
        <v>235</v>
      </c>
      <c r="C240" s="12" t="s">
        <v>50</v>
      </c>
      <c r="D240" s="51">
        <v>12968.4</v>
      </c>
      <c r="E240" s="51">
        <v>6041.6</v>
      </c>
      <c r="F240" s="16">
        <v>62.1</v>
      </c>
      <c r="G240" s="16">
        <v>1659.2</v>
      </c>
      <c r="H240" s="16">
        <v>2024.8</v>
      </c>
      <c r="I240" s="16">
        <f t="shared" si="66"/>
        <v>2105.7919999999999</v>
      </c>
      <c r="J240" s="16">
        <f t="shared" si="66"/>
        <v>2190.0236799999998</v>
      </c>
    </row>
    <row r="241" spans="1:10" ht="24.75" customHeight="1">
      <c r="A241" s="18" t="s">
        <v>236</v>
      </c>
      <c r="B241" s="12" t="s">
        <v>237</v>
      </c>
      <c r="C241" s="12" t="s">
        <v>50</v>
      </c>
      <c r="D241" s="51">
        <v>537.5</v>
      </c>
      <c r="E241" s="51">
        <v>537.6</v>
      </c>
      <c r="F241" s="16">
        <v>563.4</v>
      </c>
      <c r="G241" s="16">
        <v>563.4</v>
      </c>
      <c r="H241" s="16">
        <v>563.4</v>
      </c>
      <c r="I241" s="16">
        <f t="shared" si="66"/>
        <v>585.93600000000004</v>
      </c>
      <c r="J241" s="16">
        <f t="shared" si="66"/>
        <v>609.37344000000007</v>
      </c>
    </row>
    <row r="242" spans="1:10" ht="38.25">
      <c r="A242" s="18" t="s">
        <v>238</v>
      </c>
      <c r="B242" s="12" t="s">
        <v>239</v>
      </c>
      <c r="C242" s="12" t="s">
        <v>50</v>
      </c>
      <c r="D242" s="51">
        <v>0</v>
      </c>
      <c r="E242" s="51">
        <v>4.5999999999999996</v>
      </c>
      <c r="F242" s="16">
        <v>4.5999999999999996</v>
      </c>
      <c r="G242" s="16">
        <v>0</v>
      </c>
      <c r="H242" s="16">
        <v>0</v>
      </c>
      <c r="I242" s="16">
        <f t="shared" si="66"/>
        <v>0</v>
      </c>
      <c r="J242" s="16">
        <f t="shared" si="66"/>
        <v>0</v>
      </c>
    </row>
    <row r="243" spans="1:10" ht="27.75" customHeight="1">
      <c r="A243" s="18" t="s">
        <v>240</v>
      </c>
      <c r="B243" s="12" t="s">
        <v>241</v>
      </c>
      <c r="C243" s="12" t="s">
        <v>50</v>
      </c>
      <c r="D243" s="51">
        <v>0</v>
      </c>
      <c r="E243" s="51">
        <v>0</v>
      </c>
      <c r="F243" s="16">
        <f t="shared" si="65"/>
        <v>0</v>
      </c>
      <c r="G243" s="16">
        <f t="shared" si="66"/>
        <v>0</v>
      </c>
      <c r="H243" s="16">
        <f t="shared" si="66"/>
        <v>0</v>
      </c>
      <c r="I243" s="16">
        <f t="shared" si="66"/>
        <v>0</v>
      </c>
      <c r="J243" s="16">
        <f t="shared" si="66"/>
        <v>0</v>
      </c>
    </row>
    <row r="244" spans="1:10" ht="38.25">
      <c r="A244" s="18">
        <v>3</v>
      </c>
      <c r="B244" s="12" t="s">
        <v>242</v>
      </c>
      <c r="C244" s="13" t="s">
        <v>50</v>
      </c>
      <c r="D244" s="14">
        <f>D213-D233</f>
        <v>299.30000000000291</v>
      </c>
      <c r="E244" s="45">
        <f>E213-E233</f>
        <v>-621.79999999998836</v>
      </c>
      <c r="F244" s="16">
        <f>F213-F233</f>
        <v>0</v>
      </c>
      <c r="G244" s="16">
        <f>G213-G233</f>
        <v>285</v>
      </c>
      <c r="H244" s="16">
        <f>H213-H233</f>
        <v>585.29999999999927</v>
      </c>
      <c r="I244" s="16">
        <f t="shared" ref="I244:J244" si="71">I213-I233</f>
        <v>608.71199999999772</v>
      </c>
      <c r="J244" s="16">
        <f t="shared" si="71"/>
        <v>633.06047999999646</v>
      </c>
    </row>
    <row r="245" spans="1:10" ht="38.25">
      <c r="A245" s="18" t="s">
        <v>34</v>
      </c>
      <c r="B245" s="12" t="s">
        <v>243</v>
      </c>
      <c r="C245" s="12" t="s">
        <v>50</v>
      </c>
      <c r="D245" s="12"/>
      <c r="E245" s="12"/>
      <c r="F245" s="12"/>
      <c r="G245" s="12"/>
      <c r="H245" s="12"/>
      <c r="I245" s="12"/>
      <c r="J245" s="12"/>
    </row>
    <row r="246" spans="1:10" ht="43.5" customHeight="1">
      <c r="A246" s="58"/>
      <c r="B246" s="58"/>
      <c r="C246" s="58"/>
      <c r="D246" s="58"/>
      <c r="E246" s="58"/>
      <c r="F246" s="58"/>
      <c r="G246" s="58"/>
      <c r="H246" s="58"/>
      <c r="I246" s="6"/>
      <c r="J246" s="6"/>
    </row>
    <row r="247" spans="1:10" ht="15.75" customHeight="1">
      <c r="A247" s="52" t="s">
        <v>0</v>
      </c>
      <c r="B247" s="52" t="s">
        <v>1</v>
      </c>
      <c r="C247" s="52" t="s">
        <v>2</v>
      </c>
      <c r="D247" s="9" t="s">
        <v>3</v>
      </c>
      <c r="E247" s="9" t="s">
        <v>4</v>
      </c>
      <c r="F247" s="52" t="s">
        <v>5</v>
      </c>
      <c r="G247" s="52"/>
      <c r="H247" s="52"/>
      <c r="I247" s="52"/>
      <c r="J247" s="52"/>
    </row>
    <row r="248" spans="1:10" ht="24" customHeight="1">
      <c r="A248" s="52"/>
      <c r="B248" s="52"/>
      <c r="C248" s="52"/>
      <c r="D248" s="10">
        <v>2018</v>
      </c>
      <c r="E248" s="9">
        <v>2019</v>
      </c>
      <c r="F248" s="10">
        <v>2020</v>
      </c>
      <c r="G248" s="10">
        <v>2021</v>
      </c>
      <c r="H248" s="10">
        <v>2022</v>
      </c>
      <c r="I248" s="10">
        <v>2023</v>
      </c>
      <c r="J248" s="10">
        <v>2024</v>
      </c>
    </row>
    <row r="249" spans="1:10">
      <c r="A249" s="20" t="s">
        <v>244</v>
      </c>
      <c r="B249" s="52" t="s">
        <v>245</v>
      </c>
      <c r="C249" s="52"/>
      <c r="D249" s="52"/>
      <c r="E249" s="52"/>
      <c r="F249" s="52"/>
      <c r="G249" s="52"/>
      <c r="H249" s="52"/>
      <c r="I249" s="52"/>
      <c r="J249" s="52"/>
    </row>
    <row r="250" spans="1:10" ht="32.25" customHeight="1">
      <c r="A250" s="18">
        <v>1</v>
      </c>
      <c r="B250" s="12" t="s">
        <v>246</v>
      </c>
      <c r="C250" s="12"/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</row>
    <row r="251" spans="1:10">
      <c r="A251" s="56" t="s">
        <v>12</v>
      </c>
      <c r="B251" s="57" t="s">
        <v>247</v>
      </c>
      <c r="C251" s="13" t="s">
        <v>248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</row>
    <row r="252" spans="1:10">
      <c r="A252" s="56"/>
      <c r="B252" s="57"/>
      <c r="C252" s="13" t="s">
        <v>249</v>
      </c>
      <c r="D252" s="19">
        <v>0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</row>
    <row r="253" spans="1:10">
      <c r="A253" s="56" t="s">
        <v>14</v>
      </c>
      <c r="B253" s="57" t="s">
        <v>250</v>
      </c>
      <c r="C253" s="13" t="s">
        <v>248</v>
      </c>
      <c r="D253" s="19">
        <v>0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</row>
    <row r="254" spans="1:10">
      <c r="A254" s="56"/>
      <c r="B254" s="57"/>
      <c r="C254" s="13" t="s">
        <v>249</v>
      </c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</row>
    <row r="255" spans="1:10" ht="14.25" customHeight="1">
      <c r="A255" s="53" t="s">
        <v>17</v>
      </c>
      <c r="B255" s="54" t="s">
        <v>251</v>
      </c>
      <c r="C255" s="13" t="s">
        <v>248</v>
      </c>
      <c r="D255" s="19">
        <v>0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</row>
    <row r="256" spans="1:10" ht="14.25" customHeight="1">
      <c r="A256" s="53"/>
      <c r="B256" s="54"/>
      <c r="C256" s="13" t="s">
        <v>252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</row>
    <row r="257" spans="1:11" ht="15.75" customHeight="1">
      <c r="A257" s="53" t="s">
        <v>253</v>
      </c>
      <c r="B257" s="54" t="s">
        <v>254</v>
      </c>
      <c r="C257" s="13" t="s">
        <v>248</v>
      </c>
      <c r="D257" s="19">
        <v>0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</row>
    <row r="258" spans="1:11" ht="25.5">
      <c r="A258" s="53"/>
      <c r="B258" s="54"/>
      <c r="C258" s="13" t="s">
        <v>255</v>
      </c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</row>
    <row r="259" spans="1:11" ht="18" customHeight="1">
      <c r="A259" s="18" t="s">
        <v>256</v>
      </c>
      <c r="B259" s="12" t="s">
        <v>257</v>
      </c>
      <c r="C259" s="12" t="s">
        <v>36</v>
      </c>
      <c r="D259" s="19">
        <v>0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</row>
    <row r="260" spans="1:11" ht="15.75" customHeight="1">
      <c r="A260" s="18" t="s">
        <v>258</v>
      </c>
      <c r="B260" s="12" t="s">
        <v>259</v>
      </c>
      <c r="C260" s="12" t="s">
        <v>36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</row>
    <row r="261" spans="1:11" ht="29.25" customHeight="1">
      <c r="A261" s="18">
        <v>2</v>
      </c>
      <c r="B261" s="12" t="s">
        <v>260</v>
      </c>
      <c r="C261" s="12" t="s">
        <v>9</v>
      </c>
      <c r="D261" s="19">
        <v>48</v>
      </c>
      <c r="E261" s="19">
        <v>54</v>
      </c>
      <c r="F261" s="19">
        <v>54</v>
      </c>
      <c r="G261" s="19">
        <v>54</v>
      </c>
      <c r="H261" s="19">
        <v>54</v>
      </c>
      <c r="I261" s="19">
        <v>54</v>
      </c>
      <c r="J261" s="19">
        <v>54</v>
      </c>
    </row>
    <row r="262" spans="1:11" ht="21.75" customHeight="1">
      <c r="A262" s="18">
        <v>3</v>
      </c>
      <c r="B262" s="12" t="s">
        <v>261</v>
      </c>
      <c r="C262" s="12" t="s">
        <v>9</v>
      </c>
      <c r="D262" s="16">
        <f>D263+D264+D265+D266</f>
        <v>93</v>
      </c>
      <c r="E262" s="16">
        <f t="shared" ref="E262:H262" si="72">E263+E264+E265+E266</f>
        <v>100</v>
      </c>
      <c r="F262" s="16">
        <f t="shared" si="72"/>
        <v>100</v>
      </c>
      <c r="G262" s="16">
        <f t="shared" si="72"/>
        <v>100</v>
      </c>
      <c r="H262" s="16">
        <f t="shared" si="72"/>
        <v>100</v>
      </c>
      <c r="I262" s="16">
        <f t="shared" ref="I262:J262" si="73">I263+I264+I265+I266</f>
        <v>100</v>
      </c>
      <c r="J262" s="16">
        <f t="shared" si="73"/>
        <v>100</v>
      </c>
    </row>
    <row r="263" spans="1:11">
      <c r="A263" s="42" t="s">
        <v>65</v>
      </c>
      <c r="B263" s="29" t="s">
        <v>262</v>
      </c>
      <c r="C263" s="12" t="s">
        <v>9</v>
      </c>
      <c r="D263" s="16">
        <v>93</v>
      </c>
      <c r="E263" s="16">
        <v>100</v>
      </c>
      <c r="F263" s="16">
        <v>100</v>
      </c>
      <c r="G263" s="16">
        <v>100</v>
      </c>
      <c r="H263" s="16">
        <v>100</v>
      </c>
      <c r="I263" s="16">
        <v>100</v>
      </c>
      <c r="J263" s="16">
        <v>100</v>
      </c>
    </row>
    <row r="264" spans="1:11">
      <c r="A264" s="42" t="s">
        <v>67</v>
      </c>
      <c r="B264" s="29" t="s">
        <v>263</v>
      </c>
      <c r="C264" s="12" t="s">
        <v>9</v>
      </c>
      <c r="D264" s="16"/>
      <c r="E264" s="16"/>
      <c r="F264" s="16"/>
      <c r="G264" s="16"/>
      <c r="H264" s="16"/>
      <c r="I264" s="16"/>
      <c r="J264" s="16"/>
    </row>
    <row r="265" spans="1:11">
      <c r="A265" s="42" t="s">
        <v>69</v>
      </c>
      <c r="B265" s="29" t="s">
        <v>264</v>
      </c>
      <c r="C265" s="12" t="s">
        <v>9</v>
      </c>
      <c r="D265" s="16"/>
      <c r="E265" s="16"/>
      <c r="F265" s="16"/>
      <c r="G265" s="16"/>
      <c r="H265" s="16"/>
      <c r="I265" s="16"/>
      <c r="J265" s="16"/>
    </row>
    <row r="266" spans="1:11">
      <c r="A266" s="42" t="s">
        <v>71</v>
      </c>
      <c r="B266" s="29" t="s">
        <v>265</v>
      </c>
      <c r="C266" s="12" t="s">
        <v>9</v>
      </c>
      <c r="D266" s="16">
        <v>0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</row>
    <row r="267" spans="1:11">
      <c r="A267" s="42">
        <v>4</v>
      </c>
      <c r="B267" s="29" t="s">
        <v>266</v>
      </c>
      <c r="C267" s="12" t="s">
        <v>9</v>
      </c>
      <c r="D267" s="16">
        <f>D268+D269</f>
        <v>0</v>
      </c>
      <c r="E267" s="16">
        <f t="shared" ref="E267:H267" si="74">E268+E269</f>
        <v>0</v>
      </c>
      <c r="F267" s="16">
        <f t="shared" si="74"/>
        <v>0</v>
      </c>
      <c r="G267" s="16">
        <f t="shared" si="74"/>
        <v>0</v>
      </c>
      <c r="H267" s="16">
        <f t="shared" si="74"/>
        <v>0</v>
      </c>
      <c r="I267" s="16">
        <f t="shared" ref="I267:J267" si="75">I268+I269</f>
        <v>0</v>
      </c>
      <c r="J267" s="16">
        <f t="shared" si="75"/>
        <v>0</v>
      </c>
    </row>
    <row r="268" spans="1:11" ht="15" customHeight="1">
      <c r="A268" s="42" t="s">
        <v>267</v>
      </c>
      <c r="B268" s="29" t="s">
        <v>264</v>
      </c>
      <c r="C268" s="12" t="s">
        <v>9</v>
      </c>
      <c r="D268" s="16"/>
      <c r="E268" s="16"/>
      <c r="F268" s="16"/>
      <c r="G268" s="16"/>
      <c r="H268" s="16"/>
      <c r="I268" s="16"/>
      <c r="J268" s="16"/>
    </row>
    <row r="269" spans="1:11" ht="15" customHeight="1">
      <c r="A269" s="42" t="s">
        <v>268</v>
      </c>
      <c r="B269" s="29" t="s">
        <v>269</v>
      </c>
      <c r="C269" s="12" t="s">
        <v>9</v>
      </c>
      <c r="D269" s="19"/>
      <c r="E269" s="19"/>
      <c r="F269" s="19"/>
      <c r="G269" s="19"/>
      <c r="H269" s="19"/>
      <c r="I269" s="19"/>
      <c r="J269" s="19"/>
    </row>
    <row r="270" spans="1:11" ht="18.75" customHeight="1">
      <c r="A270" s="42">
        <v>5</v>
      </c>
      <c r="B270" s="29" t="s">
        <v>270</v>
      </c>
      <c r="C270" s="12"/>
      <c r="D270" s="19"/>
      <c r="E270" s="19"/>
      <c r="F270" s="19"/>
      <c r="G270" s="19"/>
      <c r="H270" s="19"/>
      <c r="I270" s="19"/>
      <c r="J270" s="19"/>
    </row>
    <row r="271" spans="1:11" ht="38.25">
      <c r="A271" s="42" t="s">
        <v>39</v>
      </c>
      <c r="B271" s="29" t="s">
        <v>271</v>
      </c>
      <c r="C271" s="12" t="s">
        <v>272</v>
      </c>
      <c r="D271" s="16">
        <v>0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"/>
    </row>
    <row r="272" spans="1:11" ht="51">
      <c r="A272" s="42" t="s">
        <v>41</v>
      </c>
      <c r="B272" s="29" t="s">
        <v>273</v>
      </c>
      <c r="C272" s="12" t="s">
        <v>274</v>
      </c>
      <c r="D272" s="16">
        <v>0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"/>
    </row>
    <row r="273" spans="1:10" ht="51">
      <c r="A273" s="42" t="s">
        <v>275</v>
      </c>
      <c r="B273" s="29" t="s">
        <v>276</v>
      </c>
      <c r="C273" s="12" t="s">
        <v>274</v>
      </c>
      <c r="D273" s="19">
        <v>0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</row>
    <row r="274" spans="1:10" ht="38.25">
      <c r="A274" s="42" t="s">
        <v>277</v>
      </c>
      <c r="B274" s="29" t="s">
        <v>278</v>
      </c>
      <c r="C274" s="12" t="s">
        <v>279</v>
      </c>
      <c r="D274" s="19">
        <v>1</v>
      </c>
      <c r="E274" s="19">
        <v>1</v>
      </c>
      <c r="F274" s="19">
        <v>1</v>
      </c>
      <c r="G274" s="19">
        <v>1</v>
      </c>
      <c r="H274" s="19">
        <v>1</v>
      </c>
      <c r="I274" s="19">
        <v>1</v>
      </c>
      <c r="J274" s="19">
        <v>1</v>
      </c>
    </row>
    <row r="275" spans="1:10" ht="38.25">
      <c r="A275" s="42" t="s">
        <v>280</v>
      </c>
      <c r="B275" s="29" t="s">
        <v>281</v>
      </c>
      <c r="C275" s="12" t="s">
        <v>279</v>
      </c>
      <c r="D275" s="19">
        <v>3</v>
      </c>
      <c r="E275" s="19">
        <v>3</v>
      </c>
      <c r="F275" s="19">
        <v>3</v>
      </c>
      <c r="G275" s="19">
        <v>3</v>
      </c>
      <c r="H275" s="19">
        <v>3</v>
      </c>
      <c r="I275" s="19">
        <v>3</v>
      </c>
      <c r="J275" s="19">
        <v>3</v>
      </c>
    </row>
    <row r="276" spans="1:10" ht="38.25">
      <c r="A276" s="18" t="s">
        <v>282</v>
      </c>
      <c r="B276" s="12" t="s">
        <v>283</v>
      </c>
      <c r="C276" s="12" t="s">
        <v>284</v>
      </c>
      <c r="D276" s="19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</row>
    <row r="277" spans="1:10" ht="38.25">
      <c r="A277" s="18" t="s">
        <v>285</v>
      </c>
      <c r="B277" s="12" t="s">
        <v>286</v>
      </c>
      <c r="C277" s="12" t="s">
        <v>287</v>
      </c>
      <c r="D277" s="19">
        <v>1</v>
      </c>
      <c r="E277" s="19">
        <v>1</v>
      </c>
      <c r="F277" s="19">
        <v>1</v>
      </c>
      <c r="G277" s="19">
        <v>1</v>
      </c>
      <c r="H277" s="19">
        <v>1</v>
      </c>
      <c r="I277" s="19">
        <v>1</v>
      </c>
      <c r="J277" s="19">
        <v>1</v>
      </c>
    </row>
    <row r="278" spans="1:10" ht="38.25">
      <c r="A278" s="18" t="s">
        <v>288</v>
      </c>
      <c r="B278" s="12" t="s">
        <v>289</v>
      </c>
      <c r="C278" s="12" t="s">
        <v>287</v>
      </c>
      <c r="D278" s="19">
        <v>1</v>
      </c>
      <c r="E278" s="19">
        <v>1</v>
      </c>
      <c r="F278" s="19">
        <v>1</v>
      </c>
      <c r="G278" s="19">
        <v>1</v>
      </c>
      <c r="H278" s="19">
        <v>1</v>
      </c>
      <c r="I278" s="19">
        <v>1</v>
      </c>
      <c r="J278" s="19">
        <v>1</v>
      </c>
    </row>
    <row r="279" spans="1:10" ht="51">
      <c r="A279" s="18" t="s">
        <v>290</v>
      </c>
      <c r="B279" s="12" t="s">
        <v>291</v>
      </c>
      <c r="C279" s="12" t="s">
        <v>292</v>
      </c>
      <c r="D279" s="19">
        <v>1</v>
      </c>
      <c r="E279" s="19">
        <v>1</v>
      </c>
      <c r="F279" s="19">
        <v>1</v>
      </c>
      <c r="G279" s="19">
        <v>1</v>
      </c>
      <c r="H279" s="19">
        <v>1</v>
      </c>
      <c r="I279" s="19">
        <v>1</v>
      </c>
      <c r="J279" s="19">
        <v>1</v>
      </c>
    </row>
    <row r="280" spans="1:10" ht="52.5" customHeight="1">
      <c r="A280" s="18">
        <v>6</v>
      </c>
      <c r="B280" s="12" t="s">
        <v>293</v>
      </c>
      <c r="C280" s="12" t="s">
        <v>294</v>
      </c>
      <c r="D280" s="12"/>
      <c r="E280" s="12"/>
      <c r="F280" s="12"/>
      <c r="G280" s="12"/>
      <c r="H280" s="12"/>
      <c r="I280" s="12"/>
      <c r="J280" s="12"/>
    </row>
    <row r="281" spans="1:10" ht="16.5" customHeight="1"/>
    <row r="282" spans="1:10" ht="43.5" customHeight="1">
      <c r="A282" s="55" t="s">
        <v>295</v>
      </c>
      <c r="B282" s="55"/>
      <c r="C282" s="55"/>
      <c r="D282" s="55"/>
      <c r="E282" s="55"/>
      <c r="F282" s="55"/>
      <c r="G282" s="55"/>
      <c r="H282" s="55"/>
      <c r="I282" s="3"/>
      <c r="J282" s="3"/>
    </row>
    <row r="283" spans="1:10" ht="42.75" customHeight="1">
      <c r="A283" s="55" t="s">
        <v>296</v>
      </c>
      <c r="B283" s="55"/>
      <c r="C283" s="55"/>
      <c r="D283" s="55"/>
      <c r="E283" s="55"/>
      <c r="F283" s="55"/>
      <c r="G283" s="55"/>
      <c r="H283" s="55"/>
      <c r="I283" s="3"/>
      <c r="J283" s="3"/>
    </row>
    <row r="284" spans="1:10">
      <c r="A284" s="4"/>
      <c r="B284" s="5"/>
      <c r="C284" s="5"/>
      <c r="D284" s="5"/>
      <c r="E284" s="5"/>
      <c r="F284" s="5"/>
      <c r="G284" s="5"/>
      <c r="H284" s="5"/>
      <c r="I284" s="5"/>
      <c r="J284" s="5"/>
    </row>
  </sheetData>
  <mergeCells count="120">
    <mergeCell ref="B156:J156"/>
    <mergeCell ref="B169:J169"/>
    <mergeCell ref="B195:J195"/>
    <mergeCell ref="B205:J205"/>
    <mergeCell ref="B212:J212"/>
    <mergeCell ref="A5:A6"/>
    <mergeCell ref="B5:B6"/>
    <mergeCell ref="C5:C6"/>
    <mergeCell ref="F5:J5"/>
    <mergeCell ref="A40:A42"/>
    <mergeCell ref="A43:A45"/>
    <mergeCell ref="B25:J25"/>
    <mergeCell ref="A46:A48"/>
    <mergeCell ref="B49:H49"/>
    <mergeCell ref="A50:A52"/>
    <mergeCell ref="A36:H36"/>
    <mergeCell ref="A37:A38"/>
    <mergeCell ref="B37:B38"/>
    <mergeCell ref="C37:C38"/>
    <mergeCell ref="F37:J37"/>
    <mergeCell ref="B39:J39"/>
    <mergeCell ref="A71:A73"/>
    <mergeCell ref="A74:A76"/>
    <mergeCell ref="A77:A79"/>
    <mergeCell ref="A3:J3"/>
    <mergeCell ref="A2:J2"/>
    <mergeCell ref="A1:J1"/>
    <mergeCell ref="A8:A9"/>
    <mergeCell ref="A10:A11"/>
    <mergeCell ref="A12:A13"/>
    <mergeCell ref="A22:H22"/>
    <mergeCell ref="A23:A24"/>
    <mergeCell ref="B23:B24"/>
    <mergeCell ref="C23:C24"/>
    <mergeCell ref="B7:J7"/>
    <mergeCell ref="F23:J23"/>
    <mergeCell ref="A80:A82"/>
    <mergeCell ref="A83:A85"/>
    <mergeCell ref="A86:A88"/>
    <mergeCell ref="A53:A55"/>
    <mergeCell ref="A56:A58"/>
    <mergeCell ref="A59:A61"/>
    <mergeCell ref="A62:A64"/>
    <mergeCell ref="A65:A67"/>
    <mergeCell ref="A68:A70"/>
    <mergeCell ref="A107:A109"/>
    <mergeCell ref="A110:A112"/>
    <mergeCell ref="A113:A115"/>
    <mergeCell ref="A116:A118"/>
    <mergeCell ref="A119:A121"/>
    <mergeCell ref="A122:A124"/>
    <mergeCell ref="A89:A91"/>
    <mergeCell ref="A92:A94"/>
    <mergeCell ref="A95:A97"/>
    <mergeCell ref="A98:A100"/>
    <mergeCell ref="A101:A103"/>
    <mergeCell ref="A104:A106"/>
    <mergeCell ref="A132:A134"/>
    <mergeCell ref="A135:A137"/>
    <mergeCell ref="A138:A139"/>
    <mergeCell ref="A140:A141"/>
    <mergeCell ref="A142:A143"/>
    <mergeCell ref="A125:A127"/>
    <mergeCell ref="A128:H128"/>
    <mergeCell ref="A129:A130"/>
    <mergeCell ref="B129:B130"/>
    <mergeCell ref="C129:C130"/>
    <mergeCell ref="F129:J129"/>
    <mergeCell ref="B131:J131"/>
    <mergeCell ref="A154:A155"/>
    <mergeCell ref="B154:B155"/>
    <mergeCell ref="C154:C155"/>
    <mergeCell ref="A144:A146"/>
    <mergeCell ref="A147:A148"/>
    <mergeCell ref="A149:A150"/>
    <mergeCell ref="A151:A152"/>
    <mergeCell ref="A153:H153"/>
    <mergeCell ref="F154:J154"/>
    <mergeCell ref="A170:A172"/>
    <mergeCell ref="A184:A185"/>
    <mergeCell ref="A192:H192"/>
    <mergeCell ref="A193:A194"/>
    <mergeCell ref="B193:B194"/>
    <mergeCell ref="C193:C194"/>
    <mergeCell ref="A157:A159"/>
    <mergeCell ref="A160:A162"/>
    <mergeCell ref="A163:A165"/>
    <mergeCell ref="A166:H166"/>
    <mergeCell ref="A167:A168"/>
    <mergeCell ref="B167:B168"/>
    <mergeCell ref="C167:C168"/>
    <mergeCell ref="F167:J167"/>
    <mergeCell ref="F193:J193"/>
    <mergeCell ref="A202:H202"/>
    <mergeCell ref="A203:A204"/>
    <mergeCell ref="B203:B204"/>
    <mergeCell ref="C203:C204"/>
    <mergeCell ref="A196:A198"/>
    <mergeCell ref="A246:H246"/>
    <mergeCell ref="A247:A248"/>
    <mergeCell ref="B247:B248"/>
    <mergeCell ref="C247:C248"/>
    <mergeCell ref="A209:H209"/>
    <mergeCell ref="A210:A211"/>
    <mergeCell ref="B210:B211"/>
    <mergeCell ref="C210:C211"/>
    <mergeCell ref="F203:J203"/>
    <mergeCell ref="F210:J210"/>
    <mergeCell ref="F247:J247"/>
    <mergeCell ref="B249:J249"/>
    <mergeCell ref="A257:A258"/>
    <mergeCell ref="B257:B258"/>
    <mergeCell ref="A282:H282"/>
    <mergeCell ref="A283:H283"/>
    <mergeCell ref="A251:A252"/>
    <mergeCell ref="B251:B252"/>
    <mergeCell ref="A253:A254"/>
    <mergeCell ref="B253:B254"/>
    <mergeCell ref="A255:A256"/>
    <mergeCell ref="B255:B256"/>
  </mergeCells>
  <hyperlinks>
    <hyperlink ref="B42" location="_ftn1" display="_ftn1"/>
    <hyperlink ref="B44" location="_ftn2" display="_ftn2"/>
    <hyperlink ref="A282" location="_ftnref1" display="_ftnref1"/>
    <hyperlink ref="A283" location="_ftnref2" display="_ftnref2"/>
  </hyperlink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rowBreaks count="9" manualBreakCount="9">
    <brk id="21" max="16383" man="1"/>
    <brk id="35" max="16383" man="1"/>
    <brk id="127" max="16383" man="1"/>
    <brk id="152" max="16383" man="1"/>
    <brk id="165" max="16383" man="1"/>
    <brk id="191" max="16383" man="1"/>
    <brk id="201" max="16383" man="1"/>
    <brk id="208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Форма целиком</vt:lpstr>
      <vt:lpstr>'Форма целиком'!_ftn1</vt:lpstr>
      <vt:lpstr>'Форма целиком'!_ftn2</vt:lpstr>
      <vt:lpstr>'Форма целиком'!_ftnref1</vt:lpstr>
      <vt:lpstr>'Форма целиком'!_ftnref2</vt:lpstr>
      <vt:lpstr>'Форма целиком'!_ftnref3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Вячеславовна Дмитриева</dc:creator>
  <cp:lastModifiedBy>Галина</cp:lastModifiedBy>
  <cp:lastPrinted>2019-11-14T11:38:09Z</cp:lastPrinted>
  <dcterms:created xsi:type="dcterms:W3CDTF">2017-07-11T11:25:59Z</dcterms:created>
  <dcterms:modified xsi:type="dcterms:W3CDTF">2020-04-20T06:45:03Z</dcterms:modified>
</cp:coreProperties>
</file>